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<sst xmlns="http://schemas.openxmlformats.org/spreadsheetml/2006/main" count="2721" uniqueCount="2070">
  <si>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</si>
  <si>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</si>
  <si>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</si>
  <si>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</si>
  <si>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</si>
  <si>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</si>
  <si>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</si>
  <si>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</si>
  <si>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</si>
  <si>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</si>
  <si>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</si>
  <si>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</si>
  <si>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</si>
  <si>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</si>
  <si>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</si>
  <si>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</si>
  <si>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</si>
  <si>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</si>
  <si>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</si>
  <si>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</si>
  <si>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</si>
  <si>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</si>
  <si>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</si>
  <si>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</si>
  <si>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</si>
  <si>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</si>
  <si>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</si>
  <si>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</si>
  <si>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</si>
  <si>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</si>
  <si>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</si>
  <si>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</si>
  <si>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</si>
  <si>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</si>
  <si>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</si>
  <si>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</si>
  <si>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</si>
  <si>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</si>
  <si>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</si>
  <si>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</si>
  <si>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</si>
  <si>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</si>
  <si>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</si>
  <si>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</si>
  <si>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</si>
  <si>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</si>
  <si>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</si>
  <si>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</si>
  <si>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</si>
  <si>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</si>
  <si>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</si>
  <si>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</si>
  <si>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</si>
  <si>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</si>
  <si>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</si>
  <si>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</si>
  <si>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</si>
  <si>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</si>
  <si>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</si>
  <si>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</si>
  <si>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</si>
  <si>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</si>
  <si>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</si>
  <si>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</si>
  <si>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</si>
  <si>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</si>
  <si>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</si>
  <si>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</si>
  <si>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</si>
  <si>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</si>
  <si>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</si>
  <si>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</si>
  <si>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</si>
  <si>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</si>
  <si>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</si>
  <si>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</si>
  <si>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</si>
  <si>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</si>
  <si>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</si>
  <si>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</si>
  <si>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</si>
  <si>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</si>
  <si>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</si>
  <si>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</si>
  <si>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</si>
  <si>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</si>
  <si>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</si>
  <si>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</si>
  <si>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</si>
  <si>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</si>
  <si>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</si>
  <si>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</si>
  <si>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</si>
  <si>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</si>
  <si>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</si>
  <si>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</si>
  <si>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</si>
  <si>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</si>
  <si>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</si>
  <si>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</si>
  <si>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</si>
  <si>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</si>
  <si>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</si>
  <si>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</si>
  <si>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</si>
  <si>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</si>
  <si>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</si>
  <si>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</si>
  <si>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</si>
  <si>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</si>
  <si>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</si>
  <si>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</si>
  <si>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</si>
  <si>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</si>
  <si>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</si>
  <si>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</si>
  <si>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</si>
  <si>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</si>
  <si>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</si>
  <si>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</si>
  <si>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</si>
  <si>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</si>
  <si>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</si>
  <si>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</si>
  <si>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</si>
  <si>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</si>
  <si>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</si>
  <si>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</si>
  <si>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</si>
  <si>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</si>
  <si>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</si>
  <si>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</si>
  <si>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</si>
  <si>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</si>
  <si>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</si>
  <si>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</si>
  <si>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</si>
  <si>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</si>
  <si>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</si>
  <si>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</si>
  <si>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</si>
  <si>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</si>
  <si>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</si>
  <si>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</si>
  <si>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</si>
  <si>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</si>
  <si>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</si>
  <si>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</si>
  <si>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</si>
  <si>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</si>
  <si>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</si>
  <si>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</si>
  <si>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</si>
  <si>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</si>
  <si>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</si>
  <si>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</si>
  <si>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</si>
  <si>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</si>
  <si>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</si>
  <si>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</si>
  <si>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</si>
  <si>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</si>
  <si>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</si>
  <si>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</si>
  <si>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</si>
  <si>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</si>
  <si>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</si>
  <si>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</si>
  <si>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</si>
  <si>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</si>
  <si>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</si>
  <si>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</si>
  <si>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</si>
  <si>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</si>
  <si>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</si>
  <si>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</si>
  <si>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</si>
  <si>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</si>
  <si>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</si>
  <si>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</si>
  <si>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</si>
  <si>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</si>
  <si>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</si>
  <si>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</si>
  <si>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</si>
  <si>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</si>
  <si>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</si>
  <si>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</si>
  <si>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</si>
  <si>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</si>
  <si>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</si>
  <si>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</si>
  <si>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</si>
  <si>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</si>
  <si>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</si>
  <si>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</si>
  <si>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</si>
  <si>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</si>
  <si>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</si>
  <si>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</si>
  <si>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</si>
  <si>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</si>
  <si>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</si>
  <si>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</si>
  <si>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</si>
  <si>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</si>
  <si>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</si>
  <si>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</si>
  <si>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</si>
  <si>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</si>
  <si>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</si>
  <si>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</si>
  <si>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</si>
  <si>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</si>
  <si>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</si>
  <si>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</si>
  <si>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</si>
  <si>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</si>
  <si>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</si>
  <si>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</si>
  <si>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</si>
  <si>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</si>
  <si>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</si>
  <si>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</si>
  <si>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</si>
  <si>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</si>
  <si>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</si>
  <si>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</si>
  <si>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</si>
  <si>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</si>
  <si>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</si>
  <si>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</si>
  <si>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</si>
  <si>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</si>
  <si>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</si>
  <si>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</si>
  <si>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</si>
  <si>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</si>
  <si>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</si>
  <si>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</si>
  <si>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</si>
  <si>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</si>
  <si>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</si>
  <si>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</si>
  <si>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</si>
  <si>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</si>
  <si>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</si>
  <si>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</si>
  <si>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</si>
  <si>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</si>
  <si>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</si>
  <si>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</si>
  <si>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</si>
  <si>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</si>
  <si>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</si>
  <si>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</si>
  <si>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</si>
  <si>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</si>
  <si>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</si>
  <si>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</si>
  <si>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</si>
  <si>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</si>
  <si>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</si>
  <si>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</si>
  <si>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</si>
  <si>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</si>
  <si>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</si>
  <si>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</si>
  <si>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</si>
  <si>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</si>
  <si>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</si>
  <si>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</si>
  <si>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</si>
  <si>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</si>
  <si>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</si>
  <si>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</si>
  <si>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</si>
  <si>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</si>
  <si>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</si>
  <si>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</si>
  <si>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</si>
  <si>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</si>
  <si>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</si>
  <si>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</si>
  <si>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</si>
  <si>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</si>
  <si>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</si>
  <si>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</si>
  <si>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</si>
  <si>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</si>
  <si>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</si>
  <si>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</si>
  <si>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</si>
  <si>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</si>
  <si>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</si>
  <si>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</si>
  <si>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</si>
  <si>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</si>
  <si>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</si>
  <si>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</si>
  <si>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</si>
  <si>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</si>
  <si>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</si>
  <si>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</si>
  <si>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</si>
  <si>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</si>
  <si>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</si>
  <si>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</si>
  <si>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</si>
  <si>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</si>
  <si>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</si>
  <si>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</si>
  <si>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</si>
  <si>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</si>
  <si>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</si>
  <si>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</si>
  <si>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</si>
  <si>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</si>
  <si>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</si>
  <si>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</si>
  <si>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</si>
  <si>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</si>
  <si>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</si>
  <si>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</si>
  <si>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</si>
  <si>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</si>
  <si>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</si>
  <si>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</si>
  <si>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</si>
  <si>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</si>
  <si>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</si>
  <si>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</si>
  <si>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</si>
  <si>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</si>
  <si>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</si>
  <si>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</si>
  <si>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</si>
  <si>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</si>
  <si>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</si>
  <si>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</si>
  <si>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</si>
  <si>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</si>
  <si>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</si>
  <si>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</si>
  <si>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</si>
  <si>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</si>
  <si>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</si>
  <si>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</si>
  <si>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</si>
  <si>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</si>
  <si>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</si>
  <si>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</si>
  <si>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</si>
  <si>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</si>
  <si>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</si>
  <si>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</si>
  <si>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</si>
  <si>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</si>
  <si>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</si>
  <si>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</si>
  <si>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</si>
  <si>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</si>
  <si>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</si>
  <si>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</si>
  <si>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</si>
  <si>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</si>
  <si>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</si>
  <si>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</si>
  <si>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</si>
  <si>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</si>
  <si>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</si>
  <si>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</si>
  <si>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</si>
  <si>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</si>
  <si>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</si>
  <si>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</si>
  <si>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</si>
  <si>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</si>
  <si>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</si>
  <si>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</si>
  <si>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</si>
  <si>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</si>
  <si>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</si>
  <si>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</si>
  <si>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</si>
  <si>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</si>
  <si>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</si>
  <si>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</si>
  <si>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</si>
  <si>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</si>
  <si>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</si>
  <si>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</si>
  <si>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</si>
  <si>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</si>
  <si>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</si>
  <si>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</si>
  <si>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</si>
  <si>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</si>
  <si>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</si>
  <si>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</si>
  <si>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</si>
  <si>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</si>
  <si>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</si>
  <si>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</si>
  <si>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</si>
  <si>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</si>
  <si>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</si>
  <si>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</si>
  <si>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</si>
  <si>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</si>
  <si>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</si>
  <si>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</si>
  <si>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</si>
  <si>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</si>
  <si>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</si>
  <si>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</si>
  <si>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</si>
  <si>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</si>
  <si>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</si>
  <si>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</si>
  <si>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</si>
  <si>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</si>
  <si>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</si>
  <si>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</si>
  <si>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</si>
  <si>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</si>
  <si>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</si>
  <si>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</si>
  <si>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</si>
  <si>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</si>
  <si>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</si>
  <si>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</si>
  <si>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</si>
  <si>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</si>
  <si>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</si>
  <si>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</si>
  <si>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</si>
  <si>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</si>
  <si>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</si>
  <si>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</si>
  <si>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</si>
  <si>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</si>
  <si>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</si>
  <si>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</si>
  <si>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</si>
  <si>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</si>
  <si>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</si>
  <si>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</si>
  <si>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</si>
  <si>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</si>
  <si>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</si>
  <si>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</si>
  <si>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</si>
  <si>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</si>
  <si>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</si>
  <si>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</si>
  <si>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</si>
  <si>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</si>
  <si>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</si>
  <si>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</si>
  <si>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</si>
  <si>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</si>
  <si>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</si>
  <si>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</si>
  <si>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</si>
  <si>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</si>
  <si>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</si>
  <si>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</si>
  <si>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</si>
  <si>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</si>
  <si>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</si>
  <si>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</si>
  <si>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</si>
  <si>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</si>
  <si>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</si>
  <si>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</si>
  <si>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</si>
  <si>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</si>
  <si>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</si>
  <si>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</si>
  <si>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</si>
  <si>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</si>
  <si>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</si>
  <si>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</si>
  <si>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</si>
  <si>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</si>
  <si>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</si>
  <si>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</si>
  <si>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</si>
  <si>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</si>
  <si>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</si>
  <si>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</si>
  <si>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</si>
  <si>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</si>
  <si>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</si>
  <si>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</si>
  <si>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</si>
  <si>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</si>
  <si>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</si>
  <si>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</si>
  <si>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</si>
  <si>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</si>
  <si>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</si>
  <si>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</si>
  <si>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</si>
  <si>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</si>
  <si>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</si>
  <si>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</si>
  <si>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</si>
  <si>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</si>
  <si>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</si>
  <si>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</si>
  <si>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</si>
  <si>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</si>
  <si>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</si>
  <si>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</si>
  <si>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</si>
  <si>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</si>
  <si>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</si>
  <si>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</si>
  <si>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</si>
  <si>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</si>
  <si>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</si>
  <si>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</si>
  <si>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</si>
  <si>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</si>
  <si>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</si>
  <si>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</si>
  <si>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</si>
  <si>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</si>
  <si>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</si>
  <si>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</si>
  <si>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</si>
  <si>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</si>
  <si>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</si>
  <si>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</si>
  <si>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</si>
  <si>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</si>
  <si>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</si>
  <si>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</si>
  <si>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</si>
  <si>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</si>
  <si>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</si>
  <si>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</si>
  <si>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</si>
  <si>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</si>
  <si>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</si>
  <si>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</si>
  <si>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</si>
  <si>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</si>
  <si>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</si>
  <si>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</si>
  <si>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</si>
  <si>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</si>
  <si>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</si>
  <si>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</si>
  <si>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</si>
  <si>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</si>
  <si>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</si>
  <si>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</si>
  <si>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</si>
  <si>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</si>
  <si>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</si>
  <si>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</si>
  <si>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</si>
  <si>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</si>
  <si>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</si>
  <si>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</si>
  <si>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</si>
  <si>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</si>
  <si>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</si>
  <si>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</si>
  <si>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</si>
  <si>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</si>
  <si>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</si>
  <si>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</si>
  <si>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</si>
  <si>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</si>
  <si>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</si>
  <si>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</si>
  <si>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</si>
  <si>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</si>
  <si>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</si>
  <si>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</si>
  <si>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</si>
  <si>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</si>
  <si>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</si>
  <si>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</si>
  <si>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</si>
  <si>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</si>
  <si>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</si>
  <si>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</si>
  <si>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</si>
  <si>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</si>
  <si>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</si>
  <si>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</si>
  <si>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</si>
  <si>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</si>
  <si>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</si>
  <si>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</si>
  <si>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</si>
  <si>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</si>
  <si>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</si>
  <si>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</si>
  <si>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</si>
  <si>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</si>
  <si>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</si>
  <si>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</si>
  <si>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</si>
  <si>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</si>
  <si>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</si>
  <si>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</si>
  <si>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</si>
  <si>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</si>
  <si>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</si>
  <si>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</si>
  <si>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</si>
  <si>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</si>
  <si>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</si>
  <si>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</si>
  <si>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</si>
  <si>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</si>
  <si>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</si>
  <si>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</si>
  <si>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</si>
  <si>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</si>
  <si>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</si>
  <si>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</si>
  <si>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</si>
  <si>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</si>
  <si>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</si>
  <si>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</si>
  <si>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</si>
  <si>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</si>
  <si>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</si>
  <si>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</si>
  <si>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</si>
  <si>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</si>
  <si>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</si>
  <si>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</si>
  <si>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</si>
  <si>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</si>
  <si>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</si>
  <si>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</si>
  <si>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</si>
  <si>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</si>
  <si>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</si>
  <si>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</si>
  <si>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</si>
  <si>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</si>
  <si>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</si>
  <si>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</si>
  <si>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</si>
  <si>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</si>
  <si>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</si>
  <si>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</si>
  <si>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</si>
  <si>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</si>
  <si>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</si>
  <si>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</si>
  <si>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</si>
  <si>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</si>
  <si>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</si>
  <si>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</si>
  <si>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</si>
  <si>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</si>
  <si>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</si>
  <si>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</si>
  <si>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</si>
  <si>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</si>
  <si>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</si>
  <si>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</si>
  <si>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</si>
  <si>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</si>
  <si>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</si>
  <si>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</si>
  <si>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</si>
  <si>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</si>
  <si>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</si>
  <si>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</si>
  <si>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</si>
  <si>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</si>
  <si>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</si>
  <si>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</si>
  <si>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</si>
  <si>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</si>
  <si>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</si>
  <si>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</si>
  <si>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</si>
  <si>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</si>
  <si>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</si>
  <si>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</si>
  <si>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</si>
  <si>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</si>
  <si>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</si>
  <si>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</si>
  <si>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</si>
  <si>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</si>
  <si>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</si>
  <si>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</si>
  <si>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</si>
  <si>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</si>
  <si>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</si>
  <si>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</si>
  <si>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</si>
  <si>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</si>
  <si>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</si>
  <si>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</si>
  <si>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</si>
  <si>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</si>
  <si>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</si>
  <si>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</si>
  <si>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</si>
  <si>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</si>
  <si>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</si>
  <si>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</si>
  <si>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</si>
  <si>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</si>
  <si>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</si>
  <si>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</si>
  <si>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</si>
  <si>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</si>
  <si>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</si>
  <si>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</si>
  <si>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</si>
  <si>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</si>
  <si>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</si>
  <si>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</si>
  <si>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</si>
  <si>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</si>
  <si>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</si>
  <si>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</si>
  <si>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</si>
  <si>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</si>
  <si>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</si>
  <si>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</si>
  <si>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</si>
  <si>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</si>
  <si>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</si>
  <si>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</si>
  <si>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</si>
  <si>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</si>
  <si>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</si>
  <si>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</si>
  <si>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</si>
  <si>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</si>
  <si>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</si>
  <si>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</si>
  <si>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</si>
  <si>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</si>
  <si>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</si>
  <si>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</si>
  <si>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</si>
  <si>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</si>
  <si>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</si>
  <si>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</si>
  <si>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</si>
  <si>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</si>
  <si>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</si>
  <si>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</si>
  <si>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</si>
  <si>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</si>
  <si>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</si>
  <si>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</si>
  <si>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</si>
  <si>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</si>
  <si>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</si>
  <si>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</si>
  <si>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</si>
  <si>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</si>
  <si>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</si>
  <si>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</si>
  <si>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</si>
  <si>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</si>
  <si>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</si>
  <si>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</si>
  <si>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</si>
  <si>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</si>
  <si>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</si>
  <si>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</si>
  <si>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</si>
  <si>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</si>
  <si>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</si>
  <si>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</si>
  <si>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</si>
  <si>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</si>
  <si>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</si>
  <si>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</si>
  <si>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</si>
  <si>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</si>
  <si>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</si>
  <si>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</si>
  <si>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</si>
  <si>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</si>
  <si>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</si>
  <si>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</si>
  <si>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</si>
  <si>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</si>
  <si>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</si>
  <si>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</si>
  <si>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</si>
  <si>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</si>
  <si>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</si>
  <si>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</si>
  <si>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</si>
  <si>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</si>
  <si>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</si>
  <si>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</si>
  <si>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</si>
  <si>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</si>
  <si>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</si>
  <si>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</si>
  <si>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</si>
  <si>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</si>
  <si>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</si>
  <si>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</si>
  <si>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</si>
  <si>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</si>
  <si>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</si>
  <si>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</si>
  <si>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</si>
  <si>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</si>
  <si>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</si>
  <si>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</si>
  <si>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</si>
  <si>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</si>
  <si>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</si>
  <si>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</si>
  <si>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</si>
  <si>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</si>
  <si>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</si>
  <si>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</si>
  <si>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</si>
  <si>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</si>
  <si>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</si>
  <si>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</si>
  <si>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</si>
  <si>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</si>
  <si>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</si>
  <si>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</si>
  <si>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</si>
  <si>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</si>
  <si>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</si>
  <si>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</si>
  <si>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</si>
  <si>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</si>
  <si>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</si>
  <si>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</si>
  <si>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</si>
  <si>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</si>
  <si>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</si>
  <si>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</si>
  <si>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</si>
  <si>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</si>
  <si>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</si>
  <si>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</si>
  <si>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</si>
  <si>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</si>
  <si>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</si>
  <si>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</si>
  <si>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</si>
  <si>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</si>
  <si>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</si>
  <si>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</si>
  <si>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</si>
  <si>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</si>
  <si>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</si>
  <si>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</si>
  <si>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</si>
  <si>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</si>
  <si>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</si>
  <si>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</si>
  <si>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</si>
  <si>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</si>
  <si>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</si>
  <si>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</si>
  <si>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</si>
  <si>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</si>
  <si>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</si>
  <si>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</si>
  <si>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</si>
  <si>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</si>
  <si>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</si>
  <si>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</si>
  <si>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</si>
  <si>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</si>
  <si>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</si>
  <si>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</si>
  <si>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</si>
  <si>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</si>
  <si>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</si>
  <si>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</si>
  <si>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</si>
  <si>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</si>
  <si>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</si>
  <si>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</si>
  <si>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</si>
  <si>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</si>
  <si>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</si>
  <si>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</si>
  <si>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</si>
  <si>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</si>
  <si>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</si>
  <si>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</si>
  <si>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</si>
  <si>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</si>
  <si>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</si>
  <si>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</si>
  <si>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</si>
  <si>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</si>
  <si>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</si>
  <si>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</si>
  <si>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</si>
  <si>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</si>
  <si>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</si>
  <si>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</si>
  <si>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</si>
  <si>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</si>
  <si>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</si>
  <si>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</si>
  <si>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</si>
  <si>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</si>
  <si>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</si>
  <si>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</si>
  <si>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</si>
  <si>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</si>
  <si>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</si>
  <si>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</si>
  <si>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</si>
  <si>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</si>
  <si>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</si>
  <si>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</si>
  <si>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</si>
  <si>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</si>
  <si>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</si>
  <si>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</si>
  <si>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</si>
  <si>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</si>
  <si>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</si>
  <si>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</si>
  <si>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</si>
  <si>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</si>
  <si>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</si>
  <si>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</si>
  <si>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</si>
  <si>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</si>
  <si>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</si>
  <si>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</si>
  <si>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</si>
  <si>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</si>
  <si>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</si>
  <si>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</si>
  <si>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</si>
  <si>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</si>
  <si>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</si>
  <si>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</si>
  <si>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</si>
  <si>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</si>
  <si>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</si>
  <si>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</si>
  <si>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</si>
  <si>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</si>
  <si>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</si>
  <si>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</si>
  <si>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</si>
  <si>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</si>
  <si>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</si>
  <si>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</si>
  <si>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</si>
  <si>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</si>
  <si>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</si>
  <si>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</si>
  <si>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</si>
  <si>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</si>
  <si>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</si>
  <si>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</si>
  <si>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</si>
  <si>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</si>
  <si>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</si>
  <si>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</si>
  <si>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</si>
  <si>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</si>
  <si>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</si>
  <si>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</si>
  <si>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</si>
  <si>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</si>
  <si>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</si>
  <si>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</si>
  <si>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</si>
  <si>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</si>
  <si>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</si>
  <si>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</si>
  <si>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</si>
  <si>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</si>
  <si>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</si>
  <si>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</si>
  <si>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</si>
  <si>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</si>
  <si>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</si>
  <si>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</si>
  <si>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</si>
  <si>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</si>
  <si>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</si>
  <si>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</si>
  <si>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</si>
  <si>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</si>
  <si>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</si>
  <si>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</si>
  <si>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</si>
  <si>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</si>
  <si>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</si>
  <si>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</si>
  <si>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</si>
  <si>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</si>
  <si>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</si>
  <si>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</si>
  <si>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</si>
  <si>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</si>
  <si>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</si>
  <si>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</si>
  <si>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</si>
  <si>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</si>
  <si>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</si>
  <si>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</si>
  <si>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</si>
  <si>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</si>
  <si>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</si>
  <si>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</si>
  <si>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</si>
  <si>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</si>
  <si>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</si>
  <si>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</si>
  <si>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</si>
  <si>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</si>
  <si>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</si>
  <si>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</si>
  <si>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</si>
  <si>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</si>
  <si>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</si>
  <si>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</si>
  <si>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</si>
  <si>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</si>
  <si>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</si>
  <si>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</si>
  <si>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</si>
  <si>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</si>
  <si>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</si>
  <si>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</si>
  <si>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</si>
  <si>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</si>
  <si>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</si>
  <si>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</si>
  <si>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</si>
  <si>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</si>
  <si>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</si>
  <si>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</si>
  <si>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</si>
  <si>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</si>
  <si>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</si>
  <si>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</si>
  <si>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</si>
  <si>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</si>
  <si>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</si>
  <si>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</si>
  <si>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</si>
  <si>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</si>
  <si>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</si>
  <si>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</si>
  <si>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</si>
  <si>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</si>
  <si>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</si>
  <si>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</si>
  <si>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</si>
  <si>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</si>
  <si>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</si>
  <si>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</si>
  <si>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</si>
  <si>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</si>
  <si>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</si>
  <si>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</si>
  <si>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</si>
  <si>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</si>
  <si>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</si>
  <si>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</si>
  <si>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</si>
  <si>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</si>
  <si>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</si>
  <si>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</si>
  <si>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</si>
  <si>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</si>
  <si>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</si>
  <si>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</si>
  <si>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</si>
  <si>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</si>
  <si>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</si>
  <si>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</si>
  <si>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</si>
  <si>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</si>
  <si>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</si>
  <si>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</si>
  <si>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</si>
  <si>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</si>
  <si>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</si>
  <si>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</si>
  <si>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</si>
  <si>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</si>
  <si>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</si>
  <si>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</si>
  <si>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</si>
  <si>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</si>
  <si>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</si>
  <si>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</si>
  <si>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</si>
  <si>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</si>
  <si>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</si>
  <si>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</si>
  <si>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</si>
  <si>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</si>
  <si>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</si>
  <si>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</si>
  <si>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</si>
  <si>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</si>
  <si>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</si>
  <si>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</si>
  <si>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</si>
  <si>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</si>
  <si>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</si>
  <si>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</si>
  <si>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</si>
  <si>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</si>
  <si>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</si>
  <si>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</si>
  <si>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</si>
  <si>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</si>
  <si>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</si>
  <si>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</si>
  <si>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</si>
  <si>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</si>
  <si>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</si>
  <si>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</si>
  <si>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</si>
  <si>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</si>
  <si>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</si>
  <si>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</si>
  <si>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</si>
  <si>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</si>
  <si>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</si>
  <si>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</si>
  <si>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</si>
  <si>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</si>
  <si>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</si>
  <si>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</si>
  <si>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</si>
  <si>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</si>
  <si>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</si>
  <si>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</si>
  <si>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</si>
  <si>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</si>
  <si>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</si>
  <si>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</si>
  <si>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</si>
  <si>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</si>
  <si>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</si>
  <si>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</si>
  <si>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</si>
  <si>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</si>
  <si>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</si>
  <si>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</si>
  <si>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</si>
  <si>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</si>
  <si>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</si>
  <si>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</si>
  <si>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</si>
  <si>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</si>
  <si>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</si>
  <si>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</si>
  <si>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</si>
  <si>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</si>
  <si>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</si>
  <si>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</si>
  <si>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</si>
  <si>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</si>
  <si>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</si>
  <si>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</si>
  <si>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</si>
  <si>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</si>
  <si>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</si>
  <si>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</si>
  <si>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</si>
  <si>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</si>
  <si>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</si>
  <si>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</si>
  <si>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</si>
  <si>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</si>
  <si>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</si>
  <si>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</si>
  <si>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</si>
  <si>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</si>
  <si>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</si>
  <si>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</si>
  <si>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</si>
  <si>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</si>
  <si>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</si>
  <si>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</si>
  <si>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</si>
  <si>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</si>
  <si>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</si>
  <si>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</si>
  <si>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</si>
  <si>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</si>
  <si>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</si>
  <si>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</si>
  <si>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</si>
  <si>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</si>
  <si>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</si>
  <si>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</si>
  <si>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</si>
  <si>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</si>
  <si>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</si>
  <si>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</si>
  <si>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</si>
  <si>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</si>
  <si>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</si>
  <si>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</si>
  <si>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</si>
  <si>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</si>
  <si>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</si>
  <si>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</si>
  <si>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</si>
  <si>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</si>
  <si>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</si>
  <si>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</si>
  <si>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</si>
  <si>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</si>
  <si>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</si>
  <si>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</si>
  <si>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</si>
  <si>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</si>
  <si>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</si>
  <si>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</si>
  <si>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</si>
  <si>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</si>
  <si>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</si>
  <si>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</si>
  <si>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</si>
  <si>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</si>
  <si>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</si>
  <si>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</si>
  <si>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</si>
  <si>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</si>
  <si>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</si>
  <si>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</si>
  <si>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</si>
  <si>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</si>
  <si>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</si>
  <si>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</si>
  <si>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</si>
  <si>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</si>
  <si>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</si>
  <si>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</si>
  <si>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</si>
  <si>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</si>
  <si>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</si>
  <si>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</si>
  <si>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</si>
  <si>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</si>
  <si>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</si>
  <si>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</si>
  <si>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</si>
  <si>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</si>
  <si>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</si>
  <si>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</si>
  <si>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</si>
  <si>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</si>
  <si>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</si>
  <si>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</si>
  <si>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</si>
  <si>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</si>
  <si>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</si>
  <si>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</si>
  <si>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</si>
  <si>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</si>
  <si>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</si>
  <si>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</si>
  <si>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</si>
  <si>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</si>
  <si>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</si>
  <si>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</si>
  <si>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</si>
  <si>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</si>
  <si>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</si>
  <si>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</si>
  <si>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</si>
  <si>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</si>
  <si>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</si>
  <si>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</si>
  <si>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</si>
  <si>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</si>
  <si>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</si>
  <si>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</si>
  <si>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</si>
  <si>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</si>
  <si>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</si>
  <si>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</si>
  <si>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</si>
  <si>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</si>
  <si>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</si>
  <si>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</si>
  <si>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</si>
  <si>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</si>
  <si>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</si>
  <si>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</si>
  <si>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</si>
  <si>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</si>
  <si>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</si>
  <si>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</si>
  <si>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</si>
  <si>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</si>
  <si>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</si>
  <si>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</si>
  <si>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</si>
  <si>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</si>
  <si>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</si>
  <si>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</si>
  <si>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</si>
  <si>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</si>
  <si>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</si>
  <si>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</si>
  <si>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</si>
  <si>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</si>
  <si>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</si>
  <si>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</si>
  <si>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</si>
  <si>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</si>
  <si>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</si>
  <si>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</si>
  <si>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</si>
  <si>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</si>
  <si>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</si>
  <si>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</si>
  <si>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</si>
  <si>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</si>
  <si>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</si>
  <si>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</si>
  <si>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</si>
  <si>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</si>
  <si>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</si>
  <si>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</si>
  <si>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</si>
  <si>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</si>
  <si>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</si>
  <si>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</si>
  <si>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</si>
  <si>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</si>
  <si>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</si>
  <si>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</si>
  <si>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</si>
  <si>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</si>
  <si>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</si>
  <si>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</si>
  <si>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</si>
  <si>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</si>
  <si>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</si>
  <si>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</si>
  <si>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</si>
  <si>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</si>
  <si>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</si>
  <si>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</si>
  <si>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</si>
  <si>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</si>
  <si>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</si>
  <si>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</si>
  <si>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</si>
  <si>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</si>
  <si>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</si>
  <si>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</si>
  <si>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</si>
  <si>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</si>
  <si>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</si>
  <si>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</si>
  <si>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</si>
  <si>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</si>
  <si>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</si>
  <si>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</si>
  <si>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</si>
  <si>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</si>
  <si>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</si>
  <si>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</si>
  <si>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</si>
  <si>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</si>
  <si>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</si>
  <si>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</si>
  <si>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</si>
  <si>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</si>
  <si>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</si>
  <si>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</si>
  <si>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</si>
  <si>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</si>
  <si>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</si>
  <si>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</si>
  <si>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</si>
  <si>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</si>
  <si>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</si>
  <si>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</si>
  <si>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</si>
  <si>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</si>
  <si>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</si>
  <si>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</si>
  <si>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</si>
  <si>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</si>
  <si>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</si>
  <si>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</si>
  <si>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</si>
  <si>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</si>
  <si>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</si>
  <si>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</si>
  <si>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</si>
  <si>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</si>
  <si>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</si>
  <si>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</si>
  <si>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</si>
  <si>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</si>
  <si>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</si>
  <si>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</si>
  <si>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</si>
  <si>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</si>
  <si>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</si>
  <si>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</si>
  <si>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</si>
  <si>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</si>
  <si>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</si>
  <si>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</si>
  <si>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</si>
  <si>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</si>
  <si>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</si>
  <si>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</si>
  <si>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</si>
  <si>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</si>
  <si>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</si>
  <si>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</si>
  <si>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</si>
  <si>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</si>
  <si>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</si>
  <si>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</si>
  <si>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</si>
  <si>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</si>
  <si>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</si>
  <si>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</si>
  <si>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</si>
  <si>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</si>
  <si>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</si>
  <si>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</si>
  <si>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</si>
  <si>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</si>
  <si>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</si>
  <si>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</si>
  <si>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</si>
  <si>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</si>
  <si>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</si>
  <si>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</si>
  <si>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</si>
  <si>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</si>
  <si>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</si>
  <si>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</si>
  <si>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</si>
  <si>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</si>
  <si>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</si>
  <si>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</si>
  <si>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</si>
  <si>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</si>
  <si>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</si>
  <si>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</si>
  <si>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</si>
  <si>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</si>
  <si>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</si>
  <si>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</si>
  <si>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</si>
  <si>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</si>
  <si>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</si>
  <si>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</si>
  <si>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</si>
  <si>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</si>
  <si>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</si>
  <si>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</si>
  <si>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</si>
  <si>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</si>
  <si>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</si>
  <si>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</si>
  <si>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</si>
  <si>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</si>
  <si>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</si>
  <si>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</si>
  <si>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</si>
  <si>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</si>
  <si>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</si>
  <si>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</si>
  <si>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</si>
  <si>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</si>
  <si>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</si>
  <si>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</si>
  <si>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</si>
  <si>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</si>
  <si>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</si>
  <si>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</si>
  <si>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</si>
  <si>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</si>
  <si>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</si>
  <si>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</si>
  <si>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</si>
  <si>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</si>
  <si>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</si>
  <si>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</si>
  <si>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</si>
  <si>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</si>
  <si>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</si>
  <si>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</si>
  <si>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</si>
  <si>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</si>
  <si>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</si>
  <si>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</si>
  <si>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</si>
  <si>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</si>
  <si>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</si>
  <si>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</si>
  <si>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</si>
  <si>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</si>
  <si>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</si>
  <si>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</si>
  <si>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</si>
  <si>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</si>
  <si>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</si>
  <si>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</si>
  <si>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</si>
  <si>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</si>
  <si>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</si>
  <si>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</si>
  <si>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</si>
  <si>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</si>
  <si>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</si>
  <si>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</si>
  <si>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</si>
  <si>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</si>
  <si>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</si>
  <si>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</si>
  <si>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</si>
  <si>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</si>
  <si>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</si>
  <si>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</si>
  <si>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</si>
  <si>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</si>
  <si>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</si>
  <si>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</si>
  <si>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</si>
  <si>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</si>
  <si>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</si>
  <si>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</si>
  <si>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</si>
  <si>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</si>
  <si>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</si>
  <si>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</si>
  <si>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</si>
  <si>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</si>
  <si>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</si>
  <si>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</si>
  <si>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</si>
  <si>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</si>
  <si>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</si>
  <si>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</si>
  <si>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</si>
  <si>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</si>
  <si>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</si>
  <si>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</si>
  <si>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</si>
  <si>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</si>
  <si>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</si>
  <si>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</si>
  <si>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</si>
  <si>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</si>
  <si>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</si>
  <si>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</si>
  <si>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</si>
  <si>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</si>
  <si>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</si>
  <si>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</si>
  <si>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</si>
  <si>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</si>
  <si>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</si>
  <si>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</si>
  <si>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</si>
  <si>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</si>
  <si>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</si>
  <si>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</si>
  <si>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</si>
  <si>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</si>
  <si>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</si>
  <si>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</si>
  <si>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</si>
  <si>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</si>
  <si>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</si>
  <si>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</si>
  <si>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</si>
  <si>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</si>
  <si>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</si>
  <si>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</si>
  <si>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</si>
  <si>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</si>
  <si>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</si>
  <si>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</si>
  <si>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</si>
  <si>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</si>
  <si>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</si>
  <si>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</si>
  <si>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</si>
  <si>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</si>
  <si>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</si>
  <si>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</si>
  <si>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</si>
  <si>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</si>
  <si>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</si>
  <si>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</si>
  <si>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</si>
  <si>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</si>
  <si>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</si>
  <si>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</si>
  <si>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</si>
  <si>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</si>
  <si>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</si>
  <si>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</si>
  <si>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</si>
  <si>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</si>
  <si>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</si>
  <si>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</si>
  <si>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</si>
  <si>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</si>
  <si>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</si>
  <si>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</si>
  <si>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</si>
  <si>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</si>
  <si>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</si>
  <si>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</si>
  <si>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</si>
  <si>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</si>
  <si>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</si>
  <si>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</si>
  <si>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</si>
  <si>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</si>
  <si>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</si>
  <si>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</si>
  <si>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</si>
  <si>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</si>
  <si>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</si>
  <si>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</si>
  <si>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</si>
  <si>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</si>
  <si>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</si>
  <si>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</si>
  <si>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</si>
  <si>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</si>
  <si>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</si>
  <si>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</si>
  <si>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</si>
  <si>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</si>
  <si>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</si>
  <si>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</si>
  <si>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</si>
  <si>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</si>
  <si>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</si>
  <si>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</si>
  <si>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</si>
  <si>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</si>
  <si>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</si>
  <si>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</si>
  <si>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</si>
  <si>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</si>
  <si>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</si>
  <si>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</si>
  <si>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</si>
  <si>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</si>
  <si>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</si>
  <si>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</si>
  <si>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</si>
  <si>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</si>
  <si>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</si>
  <si>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</si>
  <si>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</si>
  <si>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</si>
  <si>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</si>
  <si>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</si>
  <si>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</si>
  <si>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</si>
  <si>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</si>
  <si>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</si>
  <si>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</si>
  <si>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</si>
  <si>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</si>
  <si>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</si>
  <si>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</si>
  <si>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</si>
  <si>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</si>
  <si>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</si>
  <si>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</si>
  <si>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</si>
  <si>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</si>
  <si>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</si>
  <si>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</si>
  <si>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</si>
  <si>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</si>
  <si>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</si>
  <si>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</si>
  <si>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</si>
  <si>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</si>
  <si>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</si>
  <si>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</si>
  <si>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</si>
  <si>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</si>
  <si>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</si>
  <si>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</si>
  <si>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</si>
  <si>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</si>
  <si>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</si>
  <si>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</si>
  <si>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</si>
  <si>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</si>
  <si>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</si>
  <si>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</si>
  <si>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</si>
  <si>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</si>
  <si>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</si>
  <si>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</si>
  <si>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</si>
  <si>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</si>
  <si>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</si>
  <si>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</si>
  <si>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</si>
  <si>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</si>
  <si>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</si>
  <si>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</si>
  <si>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</si>
  <si>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</si>
  <si>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</si>
  <si>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</si>
  <si>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</si>
  <si>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</si>
  <si>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</si>
  <si>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</si>
  <si>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</si>
  <si>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</si>
  <si>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</si>
  <si>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</si>
  <si>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</si>
  <si>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</si>
  <si>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</si>
  <si>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</si>
  <si>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</si>
  <si>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</si>
  <si>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</si>
  <si>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</si>
  <si>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</si>
  <si>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</si>
  <si>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</si>
  <si>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</si>
  <si>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</si>
  <si>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</si>
  <si>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</si>
  <si>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</si>
  <si>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</si>
  <si>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</si>
  <si>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</si>
  <si>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</si>
  <si>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</si>
  <si>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</si>
  <si>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</si>
  <si>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</si>
  <si>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</si>
  <si>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</si>
  <si>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</si>
  <si>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</si>
  <si>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</si>
  <si>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</si>
  <si>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</si>
  <si>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</si>
  <si>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</si>
  <si>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</si>
  <si>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</si>
  <si>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</si>
  <si>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</si>
  <si>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</si>
  <si>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</si>
  <si>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</si>
  <si>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</si>
  <si>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</si>
  <si>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</si>
  <si>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</si>
  <si>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</si>
  <si>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</si>
  <si>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</si>
  <si>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</si>
  <si>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</si>
  <si>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</si>
  <si>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</si>
  <si>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</si>
  <si>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</si>
  <si>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</si>
  <si>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</si>
  <si>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</si>
  <si>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</si>
  <si>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</si>
  <si>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</si>
  <si>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</si>
  <si>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</si>
  <si>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</si>
  <si>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</si>
  <si>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</si>
  <si>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</si>
  <si>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</si>
  <si>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</si>
  <si>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</si>
  <si>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</si>
  <si>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</si>
  <si>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</si>
  <si>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</si>
  <si>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</si>
  <si>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</si>
  <si>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</si>
  <si>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</si>
  <si>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</si>
  <si>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</si>
  <si>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</si>
  <si>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</si>
  <si>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</si>
  <si>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</si>
  <si>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</si>
  <si>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</si>
  <si>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</si>
  <si>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</si>
  <si>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</si>
  <si>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</si>
  <si>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</si>
  <si>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</si>
  <si>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</si>
  <si>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</si>
  <si>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</si>
  <si>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</si>
  <si>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</si>
  <si>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</si>
  <si>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</si>
  <si>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</si>
  <si>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</si>
  <si>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</si>
  <si>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</si>
  <si>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</si>
  <si>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</si>
  <si>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</si>
  <si>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</si>
  <si>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</si>
  <si>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</si>
  <si>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</si>
  <si>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</si>
  <si>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</si>
  <si>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</si>
  <si>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</si>
  <si>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</si>
  <si>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</si>
  <si>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</si>
  <si>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</si>
  <si>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</si>
  <si>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</si>
  <si>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</si>
  <si>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</si>
  <si>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</si>
  <si>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</si>
  <si>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</si>
  <si>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</si>
  <si>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</si>
  <si>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</si>
  <si>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</si>
  <si>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</si>
  <si>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</si>
  <si>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</si>
  <si>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</si>
  <si>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</si>
  <si>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</si>
  <si>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</si>
  <si>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</si>
  <si>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</si>
  <si>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</si>
  <si>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</si>
  <si>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</si>
  <si>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</si>
  <si>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</si>
  <si>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</si>
  <si>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</si>
  <si>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</si>
  <si>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</si>
  <si>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</si>
  <si>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</si>
  <si>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</si>
  <si>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</si>
  <si>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</si>
  <si>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</si>
  <si>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</si>
  <si>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</si>
  <si>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</si>
  <si>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</si>
  <si>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</si>
  <si>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</si>
  <si>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</si>
  <si>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</si>
  <si>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</si>
  <si>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</si>
  <si>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</si>
  <si>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</si>
  <si>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</si>
  <si>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</si>
  <si>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</si>
  <si>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</si>
  <si>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</si>
  <si>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</si>
  <si>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</si>
  <si>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</si>
  <si>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</si>
  <si>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</si>
  <si>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</si>
  <si>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</si>
  <si>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</si>
  <si>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</si>
  <si>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</si>
  <si>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</si>
  <si>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</si>
  <si>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</si>
  <si>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</si>
  <si>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</si>
  <si>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</si>
  <si>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</si>
  <si>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</si>
  <si>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</si>
  <si>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</si>
  <si>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</si>
  <si>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</si>
  <si>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</si>
  <si>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</si>
  <si>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</si>
  <si>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</si>
  <si>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</si>
  <si>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</si>
  <si>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</si>
  <si>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</si>
  <si>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</si>
  <si>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</si>
  <si>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</si>
  <si>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</si>
  <si>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</si>
  <si>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</si>
  <si>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</si>
  <si>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</si>
  <si>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</si>
  <si>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</si>
  <si>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</si>
  <si>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</si>
  <si>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</si>
  <si>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</si>
  <si>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</si>
  <si>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</si>
  <si>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</si>
  <si>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</si>
  <si>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</si>
  <si>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</si>
  <si>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</si>
  <si>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</si>
  <si>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</si>
  <si>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</si>
  <si>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</si>
  <si>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</si>
  <si>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</si>
  <si>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</si>
  <si>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</si>
  <si>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</si>
  <si>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</si>
  <si>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</si>
  <si>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</si>
  <si>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</si>
  <si>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</si>
  <si>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</si>
  <si>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</si>
  <si>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</si>
  <si>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</si>
  <si>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</si>
  <si>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</si>
  <si>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</si>
  <si>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</si>
  <si>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</si>
  <si>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</si>
  <si>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</si>
  <si>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</si>
  <si>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</si>
  <si>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</si>
  <si>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</si>
  <si>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</si>
  <si>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</si>
  <si>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</si>
  <si>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</si>
  <si>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</si>
  <si>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</si>
  <si>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</si>
  <si>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</si>
  <si>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</si>
  <si>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</si>
  <si>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</si>
  <si>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</si>
  <si>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</si>
  <si>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</si>
  <si>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</si>
  <si>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</si>
  <si>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</si>
  <si>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</si>
  <si>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</si>
  <si>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</si>
  <si>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</si>
  <si>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</si>
  <si>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</si>
  <si>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</si>
  <si>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</si>
  <si>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</si>
  <si>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</si>
  <si>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</si>
  <si>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</si>
  <si>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</si>
  <si>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</si>
  <si>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</si>
  <si>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</si>
  <si>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</si>
  <si>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</si>
  <si>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</si>
  <si>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</si>
  <si>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</si>
  <si>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</si>
  <si>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</si>
  <si>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</si>
  <si>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</si>
  <si>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</si>
  <si>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</si>
  <si>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</si>
  <si>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</si>
  <si>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</si>
  <si>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</si>
  <si>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</si>
  <si>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</si>
  <si>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</si>
  <si>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</si>
  <si>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</si>
  <si>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</si>
  <si>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</si>
  <si>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</si>
  <si>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</si>
  <si>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</si>
  <si>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</si>
  <si>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</si>
  <si>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</si>
  <si>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</si>
  <si>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</si>
  <si>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</si>
  <si>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</si>
  <si>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</si>
  <si>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</si>
  <si>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</si>
  <si>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</si>
  <si>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</si>
  <si>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11.09.2017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</si>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</sst>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1021</v>
      </c>
      <c r="O6" s="1010"/>
      <c r="P6" s="1047">
        <f>OTCHET!F9</f>
        <v>42978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230251</v>
      </c>
      <c r="K78" s="1097"/>
      <c r="L78" s="1110">
        <f>+IF($P$2=33,$Q78,0)</f>
        <v>0</v>
      </c>
      <c r="M78" s="1097"/>
      <c r="N78" s="1111">
        <f>+ROUND(+G78+J78+L78,0)</f>
        <v>230251</v>
      </c>
      <c r="O78" s="1099"/>
      <c r="P78" s="1109">
        <f>+ROUND(OTCHET!E415,0)</f>
        <v>222364</v>
      </c>
      <c r="Q78" s="1110">
        <f>+ROUND(OTCHET!L415,0)</f>
        <v>230251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230251</v>
      </c>
      <c r="K80" s="1097"/>
      <c r="L80" s="1244">
        <f>+ROUND(L78+L79,0)</f>
        <v>0</v>
      </c>
      <c r="M80" s="1097"/>
      <c r="N80" s="1245">
        <f>+ROUND(N78+N79,0)</f>
        <v>230251</v>
      </c>
      <c r="O80" s="1099"/>
      <c r="P80" s="1243">
        <f>+ROUND(P78+P79,0)</f>
        <v>222364</v>
      </c>
      <c r="Q80" s="1244">
        <f>+ROUND(Q78+Q79,0)</f>
        <v>230251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11.09.2017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42978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230251</v>
      </c>
      <c r="G54" s="895">
        <f>+G55+G56+G60</f>
        <v>0</v>
      </c>
      <c r="H54" s="896">
        <f>+H55+H56+H60</f>
        <v>230251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230251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230251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7">
      <selection activeCell="D618" sqref="D6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42978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август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4253</v>
      </c>
      <c r="K392" s="446">
        <f>SUM(K393:K394)</f>
        <v>0</v>
      </c>
      <c r="L392" s="1380">
        <f t="shared" si="91"/>
        <v>4253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4253</v>
      </c>
      <c r="K393" s="154">
        <v>0</v>
      </c>
      <c r="L393" s="1381">
        <f>I393+J393+K393</f>
        <v>4253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225998</v>
      </c>
      <c r="K395" s="446">
        <f>SUM(K396:K397)</f>
        <v>0</v>
      </c>
      <c r="L395" s="1380">
        <f t="shared" si="92"/>
        <v>225998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225998</v>
      </c>
      <c r="K396" s="1653">
        <v>0</v>
      </c>
      <c r="L396" s="1381">
        <f>I396+J396+K396</f>
        <v>225998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230251</v>
      </c>
      <c r="K415" s="516">
        <f>SUM(K357,K371,K379,K384,K387,K392,K395,K398,K401,K402,K405,K408)</f>
        <v>0</v>
      </c>
      <c r="L415" s="513">
        <f t="shared" si="98"/>
        <v>230251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2067</v>
      </c>
      <c r="C601" s="1835"/>
      <c r="D601" s="676" t="s">
        <v>902</v>
      </c>
      <c r="E601" s="677" t="s">
        <v>2068</v>
      </c>
      <c r="F601" s="678"/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2017-08-21T12:02:35Z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