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<sst xmlns="http://schemas.openxmlformats.org/spreadsheetml/2006/main" count="2728" uniqueCount="2078">
  <si>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</si>
  <si>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</si>
  <si>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</si>
  <si>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</si>
  <si>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</si>
  <si>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</si>
  <si>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</si>
  <si>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</si>
  <si>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</si>
  <si>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</si>
  <si>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</si>
  <si>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</si>
  <si>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</si>
  <si>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</si>
  <si>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</si>
  <si>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</si>
  <si>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</si>
  <si>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</si>
  <si>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</si>
  <si>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</si>
  <si>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</si>
  <si>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</si>
  <si>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</si>
  <si>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</si>
  <si>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</si>
  <si>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</si>
  <si>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</si>
  <si>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</si>
  <si>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</si>
  <si>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</si>
  <si>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</si>
  <si>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</si>
  <si>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</si>
  <si>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</si>
  <si>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</si>
  <si>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</si>
  <si>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</si>
  <si>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</si>
  <si>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</si>
  <si>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</si>
  <si>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</si>
  <si>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</si>
  <si>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</si>
  <si>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</si>
  <si>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</si>
  <si>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</si>
  <si>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</si>
  <si>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</si>
  <si>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</si>
  <si>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</si>
  <si>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</si>
  <si>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</si>
  <si>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</si>
  <si>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</si>
  <si>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</si>
  <si>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</si>
  <si>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</si>
  <si>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</si>
  <si>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</si>
  <si>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</si>
  <si>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</si>
  <si>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</si>
  <si>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</si>
  <si>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</si>
  <si>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</si>
  <si>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</si>
  <si>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</si>
  <si>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</si>
  <si>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</si>
  <si>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</si>
  <si>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</si>
  <si>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</si>
  <si>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</si>
  <si>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</si>
  <si>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</si>
  <si>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</si>
  <si>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</si>
  <si>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</si>
  <si>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</si>
  <si>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</si>
  <si>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</si>
  <si>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</si>
  <si>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</si>
  <si>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</si>
  <si>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</si>
  <si>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</si>
  <si>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</si>
  <si>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</si>
  <si>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</si>
  <si>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</si>
  <si>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</si>
  <si>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</si>
  <si>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</si>
  <si>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</si>
  <si>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</si>
  <si>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</si>
  <si>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</si>
  <si>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</si>
  <si>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</si>
  <si>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</si>
  <si>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</si>
  <si>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</si>
  <si>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</si>
  <si>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</si>
  <si>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</si>
  <si>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</si>
  <si>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</si>
  <si>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</si>
  <si>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</si>
  <si>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</si>
  <si>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</si>
  <si>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</si>
  <si>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</si>
  <si>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</si>
  <si>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</si>
  <si>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</si>
  <si>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</si>
  <si>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</si>
  <si>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</si>
  <si>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</si>
  <si>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</si>
  <si>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</si>
  <si>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</si>
  <si>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</si>
  <si>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</si>
  <si>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</si>
  <si>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</si>
  <si>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</si>
  <si>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</si>
  <si>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</si>
  <si>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</si>
  <si>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</si>
  <si>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</si>
  <si>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</si>
  <si>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</si>
  <si>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</si>
  <si>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</si>
  <si>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</si>
  <si>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</si>
  <si>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</si>
  <si>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</si>
  <si>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</si>
  <si>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</si>
  <si>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</si>
  <si>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</si>
  <si>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</si>
  <si>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</si>
  <si>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</si>
  <si>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</si>
  <si>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</si>
  <si>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</si>
  <si>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</si>
  <si>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</si>
  <si>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</si>
  <si>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</si>
  <si>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</si>
  <si>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</si>
  <si>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</si>
  <si>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</si>
  <si>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</si>
  <si>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</si>
  <si>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</si>
  <si>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</si>
  <si>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</si>
  <si>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</si>
  <si>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</si>
  <si>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</si>
  <si>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</si>
  <si>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</si>
  <si>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</si>
  <si>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</si>
  <si>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</si>
  <si>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</si>
  <si>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</si>
  <si>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</si>
  <si>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</si>
  <si>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</si>
  <si>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</si>
  <si>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</si>
  <si>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</si>
  <si>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</si>
  <si>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</si>
  <si>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</si>
  <si>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</si>
  <si>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</si>
  <si>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</si>
  <si>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</si>
  <si>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</si>
  <si>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</si>
  <si>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</si>
  <si>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</si>
  <si>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</si>
  <si>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</si>
  <si>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</si>
  <si>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</si>
  <si>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</si>
  <si>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</si>
  <si>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</si>
  <si>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</si>
  <si>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</si>
  <si>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</si>
  <si>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</si>
  <si>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</si>
  <si>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</si>
  <si>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</si>
  <si>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</si>
  <si>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</si>
  <si>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</si>
  <si>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</si>
  <si>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</si>
  <si>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</si>
  <si>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</si>
  <si>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</si>
  <si>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</si>
  <si>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</si>
  <si>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</si>
  <si>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</si>
  <si>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</si>
  <si>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</si>
  <si>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</si>
  <si>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</si>
  <si>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</si>
  <si>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</si>
  <si>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</si>
  <si>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</si>
  <si>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</si>
  <si>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</si>
  <si>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</si>
  <si>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</si>
  <si>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</si>
  <si>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</si>
  <si>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</si>
  <si>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</si>
  <si>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</si>
  <si>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</si>
  <si>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</si>
  <si>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</si>
  <si>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</si>
  <si>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</si>
  <si>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</si>
  <si>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</si>
  <si>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</si>
  <si>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</si>
  <si>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</si>
  <si>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</si>
  <si>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</si>
  <si>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</si>
  <si>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</si>
  <si>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</si>
  <si>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</si>
  <si>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</si>
  <si>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</si>
  <si>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</si>
  <si>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</si>
  <si>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</si>
  <si>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</si>
  <si>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</si>
  <si>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</si>
  <si>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</si>
  <si>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</si>
  <si>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</si>
  <si>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</si>
  <si>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</si>
  <si>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</si>
  <si>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</si>
  <si>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</si>
  <si>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</si>
  <si>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</si>
  <si>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</si>
  <si>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</si>
  <si>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</si>
  <si>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</si>
  <si>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</si>
  <si>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</si>
  <si>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</si>
  <si>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</si>
  <si>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</si>
  <si>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</si>
  <si>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</si>
  <si>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</si>
  <si>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</si>
  <si>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</si>
  <si>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</si>
  <si>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</si>
  <si>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</si>
  <si>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</si>
  <si>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</si>
  <si>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</si>
  <si>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</si>
  <si>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</si>
  <si>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</si>
  <si>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</si>
  <si>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</si>
  <si>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</si>
  <si>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</si>
  <si>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</si>
  <si>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</si>
  <si>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</si>
  <si>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</si>
  <si>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</si>
  <si>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</si>
  <si>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</si>
  <si>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</si>
  <si>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</si>
  <si>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</si>
  <si>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</si>
  <si>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</si>
  <si>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</si>
  <si>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</si>
  <si>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</si>
  <si>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</si>
  <si>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</si>
  <si>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</si>
  <si>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</si>
  <si>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</si>
  <si>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</si>
  <si>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</si>
  <si>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</si>
  <si>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</si>
  <si>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</si>
  <si>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</si>
  <si>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</si>
  <si>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</si>
  <si>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</si>
  <si>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</si>
  <si>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</si>
  <si>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</si>
  <si>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</si>
  <si>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</si>
  <si>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</si>
  <si>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</si>
  <si>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</si>
  <si>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</si>
  <si>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</si>
  <si>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</si>
  <si>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</si>
  <si>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</si>
  <si>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</si>
  <si>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</si>
  <si>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</si>
  <si>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</si>
  <si>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</si>
  <si>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</si>
  <si>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</si>
  <si>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</si>
  <si>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</si>
  <si>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</si>
  <si>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</si>
  <si>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</si>
  <si>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</si>
  <si>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</si>
  <si>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</si>
  <si>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</si>
  <si>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</si>
  <si>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</si>
  <si>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</si>
  <si>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</si>
  <si>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</si>
  <si>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</si>
  <si>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</si>
  <si>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</si>
  <si>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</si>
  <si>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</si>
  <si>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</si>
  <si>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</si>
  <si>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</si>
  <si>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</si>
  <si>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</si>
  <si>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</si>
  <si>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</si>
  <si>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</si>
  <si>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</si>
  <si>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</si>
  <si>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</si>
  <si>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</si>
  <si>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</si>
  <si>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</si>
  <si>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</si>
  <si>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</si>
  <si>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</si>
  <si>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</si>
  <si>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</si>
  <si>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</si>
  <si>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</si>
  <si>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</si>
  <si>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</si>
  <si>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</si>
  <si>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</si>
  <si>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</si>
  <si>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</si>
  <si>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</si>
  <si>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</si>
  <si>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</si>
  <si>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</si>
  <si>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</si>
  <si>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</si>
  <si>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</si>
  <si>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</si>
  <si>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</si>
  <si>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</si>
  <si>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</si>
  <si>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</si>
  <si>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</si>
  <si>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</si>
  <si>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</si>
  <si>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</si>
  <si>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</si>
  <si>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</si>
  <si>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</si>
  <si>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</si>
  <si>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</si>
  <si>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</si>
  <si>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</si>
  <si>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</si>
  <si>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</si>
  <si>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</si>
  <si>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</si>
  <si>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</si>
  <si>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</si>
  <si>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</si>
  <si>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</si>
  <si>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</si>
  <si>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</si>
  <si>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</si>
  <si>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</si>
  <si>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</si>
  <si>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</si>
  <si>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</si>
  <si>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</si>
  <si>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</si>
  <si>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</si>
  <si>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</si>
  <si>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</si>
  <si>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</si>
  <si>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</si>
  <si>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</si>
  <si>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</si>
  <si>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</si>
  <si>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</si>
  <si>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</si>
  <si>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</si>
  <si>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</si>
  <si>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</si>
  <si>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</si>
  <si>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</si>
  <si>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</si>
  <si>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</si>
  <si>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</si>
  <si>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</si>
  <si>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</si>
  <si>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</si>
  <si>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</si>
  <si>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</si>
  <si>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</si>
  <si>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</si>
  <si>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</si>
  <si>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</si>
  <si>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</si>
  <si>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</si>
  <si>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</si>
  <si>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</si>
  <si>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</si>
  <si>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</si>
  <si>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</si>
  <si>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</si>
  <si>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</si>
  <si>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</si>
  <si>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</si>
  <si>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</si>
  <si>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</si>
  <si>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</si>
  <si>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</si>
  <si>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</si>
  <si>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</si>
  <si>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</si>
  <si>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</si>
  <si>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</si>
  <si>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</si>
  <si>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</si>
  <si>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</si>
  <si>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</si>
  <si>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</si>
  <si>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</si>
  <si>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</si>
  <si>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</si>
  <si>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</si>
  <si>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</si>
  <si>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</si>
  <si>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</si>
  <si>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</si>
  <si>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</si>
  <si>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</si>
  <si>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</si>
  <si>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</si>
  <si>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</si>
  <si>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</si>
  <si>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</si>
  <si>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</si>
  <si>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</si>
  <si>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</si>
  <si>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</si>
  <si>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</si>
  <si>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</si>
  <si>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</si>
  <si>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</si>
  <si>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</si>
  <si>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</si>
  <si>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</si>
  <si>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</si>
  <si>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</si>
  <si>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</si>
  <si>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</si>
  <si>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</si>
  <si>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</si>
  <si>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</si>
  <si>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</si>
  <si>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</si>
  <si>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</si>
  <si>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</si>
  <si>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</si>
  <si>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</si>
  <si>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</si>
  <si>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</si>
  <si>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</si>
  <si>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</si>
  <si>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</si>
  <si>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</si>
  <si>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</si>
  <si>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</si>
  <si>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</si>
  <si>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</si>
  <si>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</si>
  <si>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</si>
  <si>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</si>
  <si>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</si>
  <si>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</si>
  <si>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</si>
  <si>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</si>
  <si>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</si>
  <si>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</si>
  <si>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</si>
  <si>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</si>
  <si>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</si>
  <si>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</si>
  <si>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</si>
  <si>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</si>
  <si>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</si>
  <si>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</si>
  <si>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</si>
  <si>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</si>
  <si>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</si>
  <si>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</si>
  <si>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</si>
  <si>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</si>
  <si>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</si>
  <si>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</si>
  <si>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</si>
  <si>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</si>
  <si>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</si>
  <si>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</si>
  <si>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</si>
  <si>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</si>
  <si>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</si>
  <si>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</si>
  <si>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</si>
  <si>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</si>
  <si>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</si>
  <si>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</si>
  <si>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</si>
  <si>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</si>
  <si>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</si>
  <si>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</si>
  <si>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</si>
  <si>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</si>
  <si>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</si>
  <si>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</si>
  <si>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</si>
  <si>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</si>
  <si>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</si>
  <si>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</si>
  <si>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</si>
  <si>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</si>
  <si>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</si>
  <si>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</si>
  <si>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</si>
  <si>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</si>
  <si>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</si>
  <si>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</si>
  <si>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</si>
  <si>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</si>
  <si>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</si>
  <si>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</si>
  <si>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</si>
  <si>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</si>
  <si>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</si>
  <si>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</si>
  <si>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</si>
  <si>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</si>
  <si>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</si>
  <si>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</si>
  <si>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</si>
  <si>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</si>
  <si>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</si>
  <si>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</si>
  <si>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</si>
  <si>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</si>
  <si>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</si>
  <si>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</si>
  <si>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</si>
  <si>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</si>
  <si>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</si>
  <si>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</si>
  <si>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</si>
  <si>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</si>
  <si>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</si>
  <si>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</si>
  <si>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</si>
  <si>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</si>
  <si>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</si>
  <si>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</si>
  <si>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</si>
  <si>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</si>
  <si>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</si>
  <si>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</si>
  <si>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</si>
  <si>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</si>
  <si>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</si>
  <si>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</si>
  <si>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</si>
  <si>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</si>
  <si>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</si>
  <si>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</si>
  <si>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</si>
  <si>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</si>
  <si>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</si>
  <si>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</si>
  <si>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</si>
  <si>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</si>
  <si>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</si>
  <si>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</si>
  <si>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</si>
  <si>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</si>
  <si>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</si>
  <si>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</si>
  <si>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</si>
  <si>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</si>
  <si>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</si>
  <si>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</si>
  <si>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</si>
  <si>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</si>
  <si>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</si>
  <si>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</si>
  <si>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</si>
  <si>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</si>
  <si>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</si>
  <si>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</si>
  <si>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</si>
  <si>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</si>
  <si>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</si>
  <si>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</si>
  <si>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</si>
  <si>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</si>
  <si>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</si>
  <si>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</si>
  <si>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</si>
  <si>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</si>
  <si>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</si>
  <si>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</si>
  <si>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</si>
  <si>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</si>
  <si>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</si>
  <si>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</si>
  <si>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</si>
  <si>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</si>
  <si>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</si>
  <si>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</si>
  <si>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</si>
  <si>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</si>
  <si>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</si>
  <si>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</si>
  <si>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</si>
  <si>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</si>
  <si>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</si>
  <si>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</si>
  <si>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</si>
  <si>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</si>
  <si>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</si>
  <si>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</si>
  <si>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</si>
  <si>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</si>
  <si>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</si>
  <si>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</si>
  <si>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</si>
  <si>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</si>
  <si>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</si>
  <si>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</si>
  <si>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</si>
  <si>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</si>
  <si>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</si>
  <si>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</si>
  <si>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</si>
  <si>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</si>
  <si>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</si>
  <si>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</si>
  <si>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</si>
  <si>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</si>
  <si>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</si>
  <si>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</si>
  <si>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</si>
  <si>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</si>
  <si>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</si>
  <si>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</si>
  <si>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</si>
  <si>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</si>
  <si>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</si>
  <si>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</si>
  <si>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</si>
  <si>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</si>
  <si>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</si>
  <si>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</si>
  <si>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</si>
  <si>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</si>
  <si>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</si>
  <si>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</si>
  <si>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</si>
  <si>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</si>
  <si>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</si>
  <si>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</si>
  <si>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</si>
  <si>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</si>
  <si>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</si>
  <si>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</si>
  <si>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</si>
  <si>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</si>
  <si>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</si>
  <si>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</si>
  <si>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</si>
  <si>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</si>
  <si>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</si>
  <si>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</si>
  <si>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</si>
  <si>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</si>
  <si>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</si>
  <si>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</si>
  <si>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</si>
  <si>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</si>
  <si>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</si>
  <si>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</si>
  <si>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</si>
  <si>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</si>
  <si>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</si>
  <si>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</si>
  <si>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</si>
  <si>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</si>
  <si>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</si>
  <si>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</si>
  <si>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</si>
  <si>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</si>
  <si>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</si>
  <si>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</si>
  <si>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</si>
  <si>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</si>
  <si>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</si>
  <si>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</si>
  <si>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</si>
  <si>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</si>
  <si>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</si>
  <si>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</si>
  <si>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</si>
  <si>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</si>
  <si>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</si>
  <si>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</si>
  <si>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</si>
  <si>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</si>
  <si>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</si>
  <si>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</si>
  <si>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</si>
  <si>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</si>
  <si>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</si>
  <si>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</si>
  <si>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</si>
  <si>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</si>
  <si>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</si>
  <si>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</si>
  <si>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</si>
  <si>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</si>
  <si>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</si>
  <si>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</si>
  <si>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</si>
  <si>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</si>
  <si>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</si>
  <si>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</si>
  <si>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</si>
  <si>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</si>
  <si>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</si>
  <si>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</si>
  <si>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</si>
  <si>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</si>
  <si>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</si>
  <si>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</si>
  <si>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</si>
  <si>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</si>
  <si>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</si>
  <si>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</si>
  <si>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</si>
  <si>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</si>
  <si>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</si>
  <si>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</si>
  <si>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</si>
  <si>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</si>
  <si>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</si>
  <si>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</si>
  <si>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</si>
  <si>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</si>
  <si>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</si>
  <si>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</si>
  <si>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</si>
  <si>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</si>
  <si>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</si>
  <si>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</si>
  <si>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</si>
  <si>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</si>
  <si>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</si>
  <si>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</si>
  <si>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</si>
  <si>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</si>
  <si>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</si>
  <si>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</si>
  <si>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</si>
  <si>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</si>
  <si>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</si>
  <si>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</si>
  <si>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</si>
  <si>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</si>
  <si>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</si>
  <si>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</si>
  <si>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</si>
  <si>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</si>
  <si>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</si>
  <si>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</si>
  <si>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</si>
  <si>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</si>
  <si>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</si>
  <si>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</si>
  <si>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</si>
  <si>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</si>
  <si>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</si>
  <si>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</si>
  <si>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</si>
  <si>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</si>
  <si>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</si>
  <si>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</si>
  <si>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</si>
  <si>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</si>
  <si>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</si>
  <si>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</si>
  <si>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</si>
  <si>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</si>
  <si>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</si>
  <si>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</si>
  <si>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</si>
  <si>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</si>
  <si>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</si>
  <si>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</si>
  <si>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</si>
  <si>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</si>
  <si>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</si>
  <si>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</si>
  <si>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</si>
  <si>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</si>
  <si>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</si>
  <si>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</si>
  <si>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</si>
  <si>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</si>
  <si>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</si>
  <si>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</si>
  <si>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</si>
  <si>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</si>
  <si>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</si>
  <si>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</si>
  <si>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</si>
  <si>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</si>
  <si>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</si>
  <si>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</si>
  <si>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</si>
  <si>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</si>
  <si>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</si>
  <si>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</si>
  <si>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</si>
  <si>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</si>
  <si>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</si>
  <si>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</si>
  <si>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</si>
  <si>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</si>
  <si>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</si>
  <si>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</si>
  <si>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</si>
  <si>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</si>
  <si>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</si>
  <si>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</si>
  <si>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</si>
  <si>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</si>
  <si>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</si>
  <si>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</si>
  <si>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</si>
  <si>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</si>
  <si>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</si>
  <si>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</si>
  <si>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</si>
  <si>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</si>
  <si>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</si>
  <si>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</si>
  <si>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</si>
  <si>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</si>
  <si>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</si>
  <si>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</si>
  <si>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</si>
  <si>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</si>
  <si>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</si>
  <si>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</si>
  <si>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</si>
  <si>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</si>
  <si>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</si>
  <si>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</si>
  <si>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</si>
  <si>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</si>
  <si>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</si>
  <si>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</si>
  <si>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</si>
  <si>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</si>
  <si>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</si>
  <si>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</si>
  <si>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</si>
  <si>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</si>
  <si>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</si>
  <si>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</si>
  <si>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</si>
  <si>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</si>
  <si>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</si>
  <si>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</si>
  <si>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</si>
  <si>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</si>
  <si>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</si>
  <si>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</si>
  <si>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</si>
  <si>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</si>
  <si>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</si>
  <si>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</si>
  <si>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</si>
  <si>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</si>
  <si>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</si>
  <si>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</si>
  <si>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</si>
  <si>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</si>
  <si>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</si>
  <si>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</si>
  <si>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</si>
  <si>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</si>
  <si>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</si>
  <si>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</si>
  <si>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</si>
  <si>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</si>
  <si>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</si>
  <si>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</si>
  <si>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</si>
  <si>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</si>
  <si>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</si>
  <si>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</si>
  <si>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</si>
  <si>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</si>
  <si>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</si>
  <si>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</si>
  <si>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</si>
  <si>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</si>
  <si>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</si>
  <si>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</si>
  <si>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</si>
  <si>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</si>
  <si>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</si>
  <si>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</si>
  <si>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</si>
  <si>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</si>
  <si>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</si>
  <si>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</si>
  <si>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</si>
  <si>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</si>
  <si>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</si>
  <si>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</si>
  <si>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</si>
  <si>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</si>
  <si>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</si>
  <si>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</si>
  <si>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</si>
  <si>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</si>
  <si>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</si>
  <si>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</si>
  <si>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</si>
  <si>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</si>
  <si>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</si>
  <si>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</si>
  <si>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</si>
  <si>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</si>
  <si>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</si>
  <si>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</si>
  <si>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</si>
  <si>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</si>
  <si>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</si>
  <si>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</si>
  <si>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</si>
  <si>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</si>
  <si>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</si>
  <si>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</si>
  <si>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</si>
  <si>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</si>
  <si>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</si>
  <si>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</si>
  <si>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</si>
  <si>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</si>
  <si>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</si>
  <si>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</si>
  <si>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</si>
  <si>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</si>
  <si>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</si>
  <si>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</si>
  <si>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</si>
  <si>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</si>
  <si>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</si>
  <si>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</si>
  <si>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</si>
  <si>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</si>
  <si>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</si>
  <si>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</si>
  <si>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</si>
  <si>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</si>
  <si>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</si>
  <si>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</si>
  <si>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</si>
  <si>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</si>
  <si>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</si>
  <si>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</si>
  <si>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</si>
  <si>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</si>
  <si>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</si>
  <si>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</si>
  <si>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</si>
  <si>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</si>
  <si>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</si>
  <si>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</si>
  <si>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</si>
  <si>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</si>
  <si>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</si>
  <si>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</si>
  <si>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</si>
  <si>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</si>
  <si>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</si>
  <si>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</si>
  <si>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</si>
  <si>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</si>
  <si>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</si>
  <si>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</si>
  <si>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</si>
  <si>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</si>
  <si>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</si>
  <si>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</si>
  <si>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</si>
  <si>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</si>
  <si>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</si>
  <si>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</si>
  <si>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</si>
  <si>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</si>
  <si>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</si>
  <si>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</si>
  <si>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</si>
  <si>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</si>
  <si>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</si>
  <si>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</si>
  <si>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</si>
  <si>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</si>
  <si>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</si>
  <si>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</si>
  <si>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</si>
  <si>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</si>
  <si>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</si>
  <si>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</si>
  <si>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</si>
  <si>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</si>
  <si>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</si>
  <si>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</si>
  <si>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</si>
  <si>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</si>
  <si>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</si>
  <si>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</si>
  <si>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</si>
  <si>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</si>
  <si>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</si>
  <si>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</si>
  <si>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</si>
  <si>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</si>
  <si>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</si>
  <si>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</si>
  <si>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</si>
  <si>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</si>
  <si>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</si>
  <si>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</si>
  <si>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</si>
  <si>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</si>
  <si>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</si>
  <si>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</si>
  <si>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</si>
  <si>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</si>
  <si>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</si>
  <si>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</si>
  <si>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</si>
  <si>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</si>
  <si>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</si>
  <si>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</si>
  <si>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</si>
  <si>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</si>
  <si>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</si>
  <si>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</si>
  <si>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</si>
  <si>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</si>
  <si>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</si>
  <si>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</si>
  <si>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</si>
  <si>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</si>
  <si>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</si>
  <si>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</si>
  <si>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</si>
  <si>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</si>
  <si>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</si>
  <si>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</si>
  <si>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</si>
  <si>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</si>
  <si>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</si>
  <si>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</si>
  <si>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</si>
  <si>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</si>
  <si>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</si>
  <si>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</si>
  <si>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</si>
  <si>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</si>
  <si>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</si>
  <si>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</si>
  <si>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</si>
  <si>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</si>
  <si>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</si>
  <si>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</si>
  <si>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</si>
  <si>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</si>
  <si>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</si>
  <si>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</si>
  <si>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</si>
  <si>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</si>
  <si>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</si>
  <si>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</si>
  <si>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</si>
  <si>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</si>
  <si>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</si>
  <si>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</si>
  <si>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</si>
  <si>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</si>
  <si>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</si>
  <si>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</si>
  <si>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</si>
  <si>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</si>
  <si>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</si>
  <si>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</si>
  <si>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</si>
  <si>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</si>
  <si>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</si>
  <si>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</si>
  <si>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</si>
  <si>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</si>
  <si>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</si>
  <si>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</si>
  <si>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</si>
  <si>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</si>
  <si>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</si>
  <si>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</si>
  <si>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</si>
  <si>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</si>
  <si>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</si>
  <si>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</si>
  <si>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</si>
  <si>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</si>
  <si>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</si>
  <si>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</si>
  <si>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</si>
  <si>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</si>
  <si>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</si>
  <si>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</si>
  <si>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</si>
  <si>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</si>
  <si>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</si>
  <si>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</si>
  <si>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</si>
  <si>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</si>
  <si>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</si>
  <si>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</si>
  <si>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</si>
  <si>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</si>
  <si>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</si>
  <si>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</si>
  <si>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</si>
  <si>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</si>
  <si>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</si>
  <si>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</si>
  <si>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</si>
  <si>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</si>
  <si>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</si>
  <si>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</si>
  <si>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</si>
  <si>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</si>
  <si>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</si>
  <si>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</si>
  <si>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</si>
  <si>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</si>
  <si>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</si>
  <si>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</si>
  <si>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</si>
  <si>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</si>
  <si>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</si>
  <si>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</si>
  <si>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</si>
  <si>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</si>
  <si>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</si>
  <si>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</si>
  <si>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</si>
  <si>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</si>
  <si>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</si>
  <si>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</si>
  <si>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</si>
  <si>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</si>
  <si>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</si>
  <si>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</si>
  <si>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</si>
  <si>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</si>
  <si>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</si>
  <si>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</si>
  <si>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</si>
  <si>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</si>
  <si>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</si>
  <si>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</si>
  <si>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</si>
  <si>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</si>
  <si>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</si>
  <si>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</si>
  <si>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</si>
  <si>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</si>
  <si>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</si>
  <si>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</si>
  <si>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</si>
  <si>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</si>
  <si>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</si>
  <si>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</si>
  <si>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</si>
  <si>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</si>
  <si>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</si>
  <si>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</si>
  <si>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</si>
  <si>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</si>
  <si>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</si>
  <si>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</si>
  <si>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</si>
  <si>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</si>
  <si>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</si>
  <si>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</si>
  <si>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</si>
  <si>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</si>
  <si>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</si>
  <si>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</si>
  <si>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</si>
  <si>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</si>
  <si>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</si>
  <si>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</si>
  <si>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</si>
  <si>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</si>
  <si>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</si>
  <si>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</si>
  <si>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</si>
  <si>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</si>
  <si>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</si>
  <si>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</si>
  <si>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</si>
  <si>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</si>
  <si>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</si>
  <si>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</si>
  <si>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</si>
  <si>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</si>
  <si>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</si>
  <si>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</si>
  <si>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</si>
  <si>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</si>
  <si>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</si>
  <si>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</si>
  <si>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</si>
  <si>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</si>
  <si>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</si>
  <si>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</si>
  <si>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</si>
  <si>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</si>
  <si>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</si>
  <si>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</si>
  <si>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</si>
  <si>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</si>
  <si>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</si>
  <si>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</si>
  <si>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</si>
  <si>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</si>
  <si>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</si>
  <si>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</si>
  <si>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</si>
  <si>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</si>
  <si>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</si>
  <si>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</si>
  <si>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</si>
  <si>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</si>
  <si>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</si>
  <si>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</si>
  <si>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</si>
  <si>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</si>
  <si>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</si>
  <si>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</si>
  <si>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</si>
  <si>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</si>
  <si>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</si>
  <si>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</si>
  <si>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</si>
  <si>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</si>
  <si>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</si>
  <si>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</si>
  <si>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</si>
  <si>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</si>
  <si>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</si>
  <si>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</si>
  <si>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</si>
  <si>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</si>
  <si>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</si>
  <si>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</si>
  <si>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</si>
  <si>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</si>
  <si>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</si>
  <si>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</si>
  <si>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</si>
  <si>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</si>
  <si>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</si>
  <si>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</si>
  <si>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</si>
  <si>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</si>
  <si>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</si>
  <si>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</si>
  <si>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</si>
  <si>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</si>
  <si>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</si>
  <si>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</si>
  <si>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</si>
  <si>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</si>
  <si>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</si>
  <si>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</si>
  <si>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</si>
  <si>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</si>
  <si>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</si>
  <si>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</si>
  <si>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</si>
  <si>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</si>
  <si>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</si>
  <si>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</si>
  <si>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</si>
  <si>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</si>
  <si>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</si>
  <si>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</si>
  <si>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</si>
  <si>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</si>
  <si>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</si>
  <si>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</si>
  <si>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</si>
  <si>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</si>
  <si>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</si>
  <si>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</si>
  <si>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</si>
  <si>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</si>
  <si>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</si>
  <si>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</si>
  <si>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</si>
  <si>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</si>
  <si>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</si>
  <si>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</si>
  <si>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</si>
  <si>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</si>
  <si>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</si>
  <si>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</si>
  <si>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</si>
  <si>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</si>
  <si>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</si>
  <si>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</si>
  <si>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</si>
  <si>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</si>
  <si>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</si>
  <si>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</si>
  <si>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</si>
  <si>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</si>
  <si>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</si>
  <si>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</si>
  <si>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</si>
  <si>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</si>
  <si>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</si>
  <si>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</si>
  <si>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</si>
  <si>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</si>
  <si>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</si>
  <si>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</si>
  <si>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</si>
  <si>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</si>
  <si>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</si>
  <si>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</si>
  <si>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</si>
  <si>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</si>
  <si>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</si>
  <si>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</si>
  <si>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</si>
  <si>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</si>
  <si>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</si>
  <si>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</si>
  <si>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</si>
  <si>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</si>
  <si>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</si>
  <si>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</si>
  <si>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</si>
  <si>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</si>
  <si>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</si>
  <si>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</si>
  <si>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</si>
  <si>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</si>
  <si>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</si>
  <si>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</si>
  <si>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</si>
  <si>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</si>
  <si>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</si>
  <si>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</si>
  <si>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</si>
  <si>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</si>
  <si>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</si>
  <si>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</si>
  <si>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</si>
  <si>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</si>
  <si>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</si>
  <si>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</si>
  <si>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</si>
  <si>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</si>
  <si>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</si>
  <si>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</si>
  <si>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</si>
  <si>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</si>
  <si>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</si>
  <si>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</si>
  <si>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</si>
  <si>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</si>
  <si>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</si>
  <si>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</si>
  <si>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</si>
  <si>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</si>
  <si>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</si>
  <si>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</si>
  <si>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</si>
  <si>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</si>
  <si>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</si>
  <si>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</si>
  <si>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</si>
  <si>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</si>
  <si>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</si>
  <si>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</si>
  <si>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</si>
  <si>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</si>
  <si>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</si>
  <si>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</si>
  <si>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</si>
  <si>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</si>
  <si>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</si>
  <si>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</si>
  <si>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</si>
  <si>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</si>
  <si>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</si>
  <si>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</si>
  <si>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</si>
  <si>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</si>
  <si>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</si>
  <si>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</si>
  <si>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</si>
  <si>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</si>
  <si>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</si>
  <si>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</si>
  <si>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</si>
  <si>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</si>
  <si>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</si>
  <si>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</si>
  <si>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</si>
  <si>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</si>
  <si>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</si>
  <si>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</si>
  <si>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</si>
  <si>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</si>
  <si>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</si>
  <si>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</si>
  <si>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</si>
  <si>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</si>
  <si>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</si>
  <si>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</si>
  <si>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</si>
  <si>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</si>
  <si>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</si>
  <si>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</si>
  <si>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</si>
  <si>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</si>
  <si>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</si>
  <si>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</si>
  <si>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</si>
  <si>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</si>
  <si>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</si>
  <si>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</si>
  <si>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</si>
  <si>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</si>
  <si>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</si>
  <si>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</si>
  <si>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</si>
  <si>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</si>
  <si>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</si>
  <si>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</si>
  <si>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</si>
  <si>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</si>
  <si>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</si>
  <si>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</si>
  <si>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</si>
  <si>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</si>
  <si>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</si>
  <si>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</si>
  <si>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</si>
  <si>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</si>
  <si>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</si>
  <si>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</si>
  <si>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</si>
  <si>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</si>
  <si>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</si>
  <si>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</si>
  <si>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</si>
  <si>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</si>
  <si>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</si>
  <si>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</si>
  <si>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</si>
  <si>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</si>
  <si>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</si>
  <si>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</si>
  <si>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</si>
  <si>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</si>
  <si>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</si>
  <si>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</si>
  <si>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</si>
  <si>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</si>
  <si>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</si>
  <si>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</si>
  <si>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</si>
  <si>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</si>
  <si>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</si>
  <si>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</si>
  <si>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</si>
  <si>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</si>
  <si>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</si>
  <si>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</si>
  <si>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</si>
  <si>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</si>
  <si>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</si>
  <si>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</si>
  <si>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</si>
  <si>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</si>
  <si>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</si>
  <si>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</si>
  <si>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</si>
  <si>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</si>
  <si>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</si>
  <si>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</si>
  <si>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</si>
  <si>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</si>
  <si>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</si>
  <si>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</si>
  <si>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</si>
  <si>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</si>
  <si>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</si>
  <si>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</si>
  <si>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</si>
  <si>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</si>
  <si>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</si>
  <si>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</si>
  <si>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</si>
  <si>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</si>
  <si>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</si>
  <si>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</si>
  <si>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</si>
  <si>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</si>
  <si>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</si>
  <si>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</si>
  <si>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</si>
  <si>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</si>
  <si>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</si>
  <si>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</si>
  <si>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</si>
  <si>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</si>
  <si>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</si>
  <si>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</si>
  <si>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</si>
  <si>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</si>
  <si>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</si>
  <si>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</si>
  <si>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</si>
  <si>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</si>
  <si>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</si>
  <si>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</si>
  <si>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</si>
  <si>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</si>
  <si>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</si>
  <si>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</si>
  <si>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</si>
  <si>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</si>
  <si>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</si>
  <si>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</si>
  <si>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</si>
  <si>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</si>
  <si>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</si>
  <si>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</si>
  <si>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</si>
  <si>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</si>
  <si>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</si>
  <si>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</si>
  <si>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</si>
  <si>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</si>
  <si>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</si>
  <si>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</si>
  <si>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</si>
  <si>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</si>
  <si>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</si>
  <si>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</si>
  <si>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</si>
  <si>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</si>
  <si>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</si>
  <si>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</si>
  <si>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</si>
  <si>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</si>
  <si>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</si>
  <si>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</si>
  <si>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</si>
  <si>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</si>
  <si>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</si>
  <si>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</si>
  <si>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</si>
  <si>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</si>
  <si>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</si>
  <si>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</si>
  <si>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</si>
  <si>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</si>
  <si>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</si>
  <si>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</si>
  <si>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</si>
  <si>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</si>
  <si>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</si>
  <si>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</si>
  <si>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</si>
  <si>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</si>
  <si>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</si>
  <si>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</si>
  <si>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</si>
  <si>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</si>
  <si>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</si>
  <si>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</si>
  <si>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</si>
  <si>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</si>
  <si>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</si>
  <si>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</si>
  <si>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</si>
  <si>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</si>
  <si>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</si>
  <si>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</si>
  <si>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</si>
  <si>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</si>
  <si>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</si>
  <si>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</si>
  <si>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</si>
  <si>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</si>
  <si>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</si>
  <si>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</si>
  <si>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</si>
  <si>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</si>
  <si>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</si>
  <si>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</si>
  <si>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</si>
  <si>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</si>
  <si>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</si>
  <si>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</si>
  <si>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</si>
  <si>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</si>
  <si>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</si>
  <si>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</si>
  <si>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</si>
  <si>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</si>
  <si>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</si>
  <si>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</si>
  <si>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</si>
  <si>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</si>
  <si>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</si>
  <si>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</si>
  <si>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</si>
  <si>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</si>
  <si>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</si>
  <si>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</si>
  <si>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</si>
  <si>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</si>
  <si>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</si>
  <si>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</si>
  <si>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</si>
  <si>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</si>
  <si>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</si>
  <si>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</si>
  <si>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</si>
  <si>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</si>
  <si>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</si>
  <si>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</si>
  <si>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</si>
  <si>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</si>
  <si>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</si>
  <si>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</si>
  <si>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</si>
  <si>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</si>
  <si>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</si>
  <si>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</si>
  <si>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</si>
  <si>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</si>
  <si>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</si>
  <si>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</si>
  <si>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</si>
  <si>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</si>
  <si>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</si>
  <si>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</si>
  <si>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</si>
  <si>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</si>
  <si>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</si>
  <si>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</si>
  <si>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</si>
  <si>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</si>
  <si>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</si>
  <si>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</si>
  <si>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</si>
  <si>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</si>
  <si>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</si>
  <si>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</si>
  <si>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</si>
  <si>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</si>
  <si>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</si>
  <si>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</si>
  <si>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</si>
  <si>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</si>
  <si>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</si>
  <si>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</si>
  <si>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</si>
  <si>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</si>
  <si>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</si>
  <si>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</si>
  <si>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</si>
  <si>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</si>
  <si>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</si>
  <si>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</si>
  <si>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</si>
  <si>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</si>
  <si>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</si>
  <si>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</si>
  <si>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</si>
  <si>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</si>
  <si>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</si>
  <si>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</si>
  <si>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</si>
  <si>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</si>
  <si>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</si>
  <si>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</si>
  <si>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</si>
  <si>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</si>
  <si>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</si>
  <si>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</si>
  <si>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</si>
  <si>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</si>
  <si>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</si>
  <si>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</si>
  <si>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</si>
  <si>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</si>
  <si>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</si>
  <si>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</si>
  <si>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</si>
  <si>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</si>
  <si>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</si>
  <si>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</si>
  <si>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</si>
  <si>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</si>
  <si>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</si>
  <si>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</si>
  <si>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</si>
  <si>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</si>
  <si>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</si>
  <si>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</si>
  <si>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</si>
  <si>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</si>
  <si>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</si>
  <si>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</si>
  <si>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</si>
  <si>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</si>
  <si>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</si>
  <si>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</si>
  <si>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</si>
  <si>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</si>
  <si>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</si>
  <si>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</si>
  <si>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</si>
  <si>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</si>
  <si>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</si>
  <si>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</si>
  <si>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</si>
  <si>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</si>
  <si>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</si>
  <si>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</si>
  <si>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</si>
  <si>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</si>
  <si>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</si>
  <si>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</si>
  <si>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</si>
  <si>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</si>
  <si>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</si>
  <si>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</si>
  <si>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</si>
  <si>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</si>
  <si>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</si>
  <si>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</si>
  <si>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</si>
  <si>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</si>
  <si>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</si>
  <si>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</si>
  <si>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</si>
  <si>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</si>
  <si>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</si>
  <si>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</si>
  <si>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</si>
  <si>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</si>
  <si>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</si>
  <si>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</si>
  <si>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</si>
  <si>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</si>
  <si>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</si>
  <si>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</si>
  <si>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</si>
  <si>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</si>
  <si>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</si>
  <si>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</si>
  <si>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</si>
  <si>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</si>
  <si>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</si>
  <si>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</si>
  <si>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</si>
  <si>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</si>
  <si>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</si>
  <si>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</si>
  <si>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</si>
  <si>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</si>
  <si>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</si>
  <si>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</si>
  <si>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</si>
  <si>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</si>
  <si>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</si>
  <si>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</si>
  <si>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</si>
  <si>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</si>
  <si>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</si>
  <si>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</si>
  <si>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</si>
  <si>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</si>
  <si>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</si>
  <si>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</si>
  <si>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</si>
  <si>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</si>
  <si>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</si>
  <si>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</si>
  <si>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</si>
  <si>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</si>
  <si>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</si>
  <si>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</si>
  <si>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</si>
  <si>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</si>
  <si>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</si>
  <si>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</si>
  <si>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</si>
  <si>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</si>
  <si>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</si>
  <si>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</si>
  <si>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</si>
  <si>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</si>
  <si>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</si>
  <si>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</si>
  <si>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</si>
  <si>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</si>
  <si>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</si>
  <si>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</si>
  <si>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</si>
  <si>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</si>
  <si>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</si>
  <si>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</si>
  <si>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</si>
  <si>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</si>
  <si>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</si>
  <si>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</si>
  <si>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</si>
  <si>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</si>
  <si>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</si>
  <si>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</si>
  <si>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</si>
  <si>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</si>
  <si>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</si>
  <si>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</si>
  <si>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</si>
  <si>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</si>
  <si>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</si>
  <si>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</si>
  <si>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</si>
  <si>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</si>
  <si>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</si>
  <si>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</si>
  <si>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</si>
  <si>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</si>
  <si>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</si>
  <si>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</si>
  <si>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</si>
  <si>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</si>
  <si>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</si>
  <si>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</si>
  <si>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</si>
  <si>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</si>
  <si>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</si>
  <si>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</si>
  <si>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</si>
  <si>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</si>
  <si>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</si>
  <si>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</si>
  <si>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</si>
  <si>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</si>
  <si>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</si>
  <si>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</si>
  <si>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</si>
  <si>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</si>
  <si>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</si>
  <si>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</si>
  <si>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</si>
  <si>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</si>
  <si>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</si>
  <si>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</si>
  <si>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</si>
  <si>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</si>
  <si>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</si>
  <si>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</si>
  <si>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</si>
  <si>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</si>
  <si>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</si>
  <si>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</si>
  <si>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</si>
  <si>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</si>
  <si>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</si>
  <si>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</si>
  <si>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</si>
  <si>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</si>
  <si>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</si>
  <si>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</si>
  <si>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</si>
  <si>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</si>
  <si>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</si>
  <si>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</si>
  <si>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</si>
  <si>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</si>
  <si>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</si>
  <si>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</si>
  <si>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</si>
  <si>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</si>
  <si>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</si>
  <si>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</si>
  <si>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</si>
  <si>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</si>
  <si>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</si>
  <si>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</si>
  <si>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</si>
  <si>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</si>
  <si>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</si>
  <si>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</si>
  <si>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</si>
  <si>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</si>
  <si>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</si>
  <si>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</si>
  <si>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</si>
  <si>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</si>
  <si>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</si>
  <si>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</si>
  <si>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</si>
  <si>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</si>
  <si>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</si>
  <si>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</si>
  <si>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</si>
  <si>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</si>
  <si>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</si>
  <si>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</si>
  <si>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</si>
  <si>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</si>
  <si>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</si>
  <si>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</si>
  <si>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</si>
  <si>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</si>
  <si>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</si>
  <si>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</si>
  <si>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</si>
  <si>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</si>
  <si>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</si>
  <si>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</si>
  <si>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</si>
  <si>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</si>
  <si>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</si>
  <si>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</si>
  <si>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</si>
  <si>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</si>
  <si>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</si>
  <si>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</si>
  <si>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</si>
  <si>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</si>
  <si>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</si>
  <si>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</si>
  <si>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</si>
  <si>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</si>
  <si>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</si>
  <si>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</si>
  <si>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</si>
  <si>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</si>
  <si>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</si>
  <si>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</si>
  <si>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</si>
  <si>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</si>
  <si>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</si>
  <si>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</si>
  <si>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</si>
  <si>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</si>
  <si>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</si>
  <si>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</si>
  <si>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</si>
  <si>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</si>
  <si>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</si>
  <si>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</si>
  <si>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</si>
  <si>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</si>
  <si>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</si>
  <si>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</si>
  <si>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</si>
  <si>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</si>
  <si>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</si>
  <si>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</si>
  <si>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</si>
  <si>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</si>
  <si>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</si>
  <si>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</si>
  <si>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</si>
  <si>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</si>
  <si>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</si>
  <si>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</si>
  <si>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</si>
  <si>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</si>
  <si>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</si>
  <si>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</si>
  <si>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</si>
  <si>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</si>
  <si>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Дряново</t>
  </si>
  <si>
    <t>К. Инджова-Дечева</t>
  </si>
  <si>
    <t>Д. Мирчева</t>
  </si>
  <si>
    <t>инж. М. Семов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</si>
</sst>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 t="str">
        <f>+OTCHET!B9</f>
        <v>Община Дряново</v>
      </c>
      <c r="C2" s="1751"/>
      <c r="D2" s="1752"/>
      <c r="E2" s="1021"/>
      <c r="F2" s="1022">
        <f>+OTCHET!H9</f>
        <v>0</v>
      </c>
      <c r="G2" s="1023" t="str">
        <f>+OTCHET!F12</f>
        <v>5702</v>
      </c>
      <c r="H2" s="1024"/>
      <c r="I2" s="1753">
        <f>+OTCHET!H609</f>
        <v>0</v>
      </c>
      <c r="J2" s="1754"/>
      <c r="K2" s="1015"/>
      <c r="L2" s="1755">
        <f>OTCHET!H607</f>
        <v>0</v>
      </c>
      <c r="M2" s="1756"/>
      <c r="N2" s="1757"/>
      <c r="O2" s="1025"/>
      <c r="P2" s="1026">
        <f>OTCHET!E15</f>
        <v>33</v>
      </c>
      <c r="Q2" s="1027" t="str">
        <f>OTCHET!F15</f>
        <v>Чужди средства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43159</v>
      </c>
      <c r="M6" s="1021"/>
      <c r="N6" s="1046" t="s">
        <v>1010</v>
      </c>
      <c r="O6" s="1010"/>
      <c r="P6" s="1047">
        <f>OTCHET!F9</f>
        <v>43159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43159</v>
      </c>
      <c r="H9" s="1021"/>
      <c r="I9" s="1071">
        <f>+L4</f>
        <v>2018</v>
      </c>
      <c r="J9" s="1072">
        <f>+L6</f>
        <v>43159</v>
      </c>
      <c r="K9" s="1073"/>
      <c r="L9" s="1074">
        <f>+L6</f>
        <v>43159</v>
      </c>
      <c r="M9" s="1073"/>
      <c r="N9" s="1075">
        <f>+L6</f>
        <v>43159</v>
      </c>
      <c r="O9" s="1076"/>
      <c r="P9" s="1077">
        <f>+L4</f>
        <v>2018</v>
      </c>
      <c r="Q9" s="1075">
        <f>+L6</f>
        <v>43159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2069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2068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2070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1039</v>
      </c>
      <c r="M116" s="1097"/>
      <c r="N116" s="1134">
        <f>+ROUND(+G116+J116+L116,0)</f>
        <v>1039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1039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1039</v>
      </c>
      <c r="M118" s="1097"/>
      <c r="N118" s="1211">
        <f>+ROUND(+SUM(N116:N117),0)</f>
        <v>1039</v>
      </c>
      <c r="O118" s="1099"/>
      <c r="P118" s="1209">
        <f>+ROUND(+SUM(P116:P117),0)</f>
        <v>0</v>
      </c>
      <c r="Q118" s="1210">
        <f>+ROUND(+SUM(Q116:Q117),0)</f>
        <v>1039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1039</v>
      </c>
      <c r="M120" s="1097"/>
      <c r="N120" s="1236">
        <f>+ROUND(N106+N110+N114+N118,0)</f>
        <v>1039</v>
      </c>
      <c r="O120" s="1099"/>
      <c r="P120" s="1282">
        <f>+ROUND(P106+P110+P114+P118,0)</f>
        <v>0</v>
      </c>
      <c r="Q120" s="1235">
        <f>+ROUND(Q106+Q110+Q114+Q118,0)</f>
        <v>1039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457180</v>
      </c>
      <c r="M129" s="1097"/>
      <c r="N129" s="1111">
        <f>+ROUND(+G129+J129+L129,0)</f>
        <v>457180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457180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458219</v>
      </c>
      <c r="M131" s="1097"/>
      <c r="N131" s="1123">
        <f>+ROUND(+G131+J131+L131,0)</f>
        <v>458219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458219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1039</v>
      </c>
      <c r="M132" s="1097"/>
      <c r="N132" s="1298">
        <f>+ROUND(+N131-N129-N130,0)</f>
        <v>1039</v>
      </c>
      <c r="O132" s="1099"/>
      <c r="P132" s="1296">
        <f>+ROUND(+P131-P129-P130,0)</f>
        <v>0</v>
      </c>
      <c r="Q132" s="1297">
        <f>+ROUND(+Q131-Q129-Q130,0)</f>
        <v>1039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43168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755905511811024" bottom="0.15748031496062992" header="0.15748031496062992" footer="0.15748031496062992"/>
  <pageSetup fitToHeight="0" horizontalDpi="600" verticalDpi="600" orientation="landscape" paperSize="9" scale="45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45">
      <selection activeCell="B11" sqref="B11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982</v>
      </c>
      <c r="F11" s="709">
        <f>OTCHET!F9</f>
        <v>43159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1039</v>
      </c>
      <c r="G86" s="908">
        <f>+G87+G88</f>
        <v>0</v>
      </c>
      <c r="H86" s="909">
        <f>+H87+H88</f>
        <v>1039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1039</v>
      </c>
      <c r="G88" s="966">
        <f>+OTCHET!I523+OTCHET!I526+OTCHET!I546</f>
        <v>0</v>
      </c>
      <c r="H88" s="967">
        <f>+OTCHET!J523+OTCHET!J526+OTCHET!J546</f>
        <v>1039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457180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457180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-458219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-458219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676</v>
      </c>
      <c r="H107" s="1377">
        <f>+OTCHET!F607</f>
        <v>72962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К. Инджова-Дечева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Д. Мирчева</v>
      </c>
      <c r="F114" s="1769"/>
      <c r="G114" s="1004"/>
      <c r="H114" s="691"/>
      <c r="I114" s="1376" t="str">
        <f>+OTCHET!G605</f>
        <v>инж. М. Семов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ЧУЖДИ СРЕДСТВА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 t="s">
        <v>2074</v>
      </c>
      <c r="C9" s="1847"/>
      <c r="D9" s="1848"/>
      <c r="E9" s="115">
        <v>43101</v>
      </c>
      <c r="F9" s="116">
        <v>43159</v>
      </c>
      <c r="G9" s="113"/>
      <c r="H9" s="1417"/>
      <c r="I9" s="1778"/>
      <c r="J9" s="177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февруари</v>
      </c>
      <c r="G10" s="113"/>
      <c r="H10" s="114"/>
      <c r="I10" s="1780" t="s">
        <v>981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Дряново</v>
      </c>
      <c r="C12" s="1809"/>
      <c r="D12" s="1810"/>
      <c r="E12" s="118" t="s">
        <v>975</v>
      </c>
      <c r="F12" s="1588" t="s">
        <v>1444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49" t="s">
        <v>2037</v>
      </c>
      <c r="F19" s="1850"/>
      <c r="G19" s="1850"/>
      <c r="H19" s="1851"/>
      <c r="I19" s="1855" t="s">
        <v>2038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472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474</v>
      </c>
      <c r="D28" s="184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ЧУЖДИ СРЕДСТВА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 t="str">
        <f>$B$9</f>
        <v>Община Дряново</v>
      </c>
      <c r="C177" s="1806"/>
      <c r="D177" s="1807"/>
      <c r="E177" s="115">
        <f>$E$9</f>
        <v>43101</v>
      </c>
      <c r="F177" s="227">
        <f>$F$9</f>
        <v>43159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Дряново</v>
      </c>
      <c r="C180" s="1809"/>
      <c r="D180" s="1810"/>
      <c r="E180" s="232" t="s">
        <v>900</v>
      </c>
      <c r="F180" s="233" t="str">
        <f>$F$12</f>
        <v>5702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49" t="s">
        <v>2039</v>
      </c>
      <c r="F184" s="1850"/>
      <c r="G184" s="1850"/>
      <c r="H184" s="1851"/>
      <c r="I184" s="1858" t="s">
        <v>2040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753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756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195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200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201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275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731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220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222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223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224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1674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225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237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238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239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240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1679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1676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1677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250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276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251</v>
      </c>
      <c r="D277" s="182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6" t="s">
        <v>252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632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694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695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925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3" t="s">
        <v>703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ЧУЖДИ СРЕДСТВА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 t="str">
        <f>$B$9</f>
        <v>Община Дряново</v>
      </c>
      <c r="C352" s="1806"/>
      <c r="D352" s="1807"/>
      <c r="E352" s="115">
        <f>$E$9</f>
        <v>43101</v>
      </c>
      <c r="F352" s="408">
        <f>$F$9</f>
        <v>43159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Дряново</v>
      </c>
      <c r="C355" s="1809"/>
      <c r="D355" s="1810"/>
      <c r="E355" s="411" t="s">
        <v>900</v>
      </c>
      <c r="F355" s="233" t="str">
        <f>$F$12</f>
        <v>5702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33</v>
      </c>
      <c r="F357" s="415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1" t="s">
        <v>2041</v>
      </c>
      <c r="F359" s="1862"/>
      <c r="G359" s="1862"/>
      <c r="H359" s="1863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279</v>
      </c>
      <c r="D363" s="181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290</v>
      </c>
      <c r="D377" s="178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312</v>
      </c>
      <c r="D385" s="178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256</v>
      </c>
      <c r="D390" s="178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257</v>
      </c>
      <c r="D393" s="178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259</v>
      </c>
      <c r="D398" s="178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260</v>
      </c>
      <c r="D401" s="178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934</v>
      </c>
      <c r="D404" s="178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689</v>
      </c>
      <c r="D407" s="178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690</v>
      </c>
      <c r="D408" s="178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708</v>
      </c>
      <c r="D411" s="178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263</v>
      </c>
      <c r="D414" s="178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776</v>
      </c>
      <c r="D424" s="178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713</v>
      </c>
      <c r="D425" s="178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264</v>
      </c>
      <c r="D426" s="1783"/>
      <c r="E426" s="1380">
        <f>F426+G426+H426</f>
        <v>0</v>
      </c>
      <c r="F426" s="1613">
        <v>0</v>
      </c>
      <c r="G426" s="1613">
        <v>0</v>
      </c>
      <c r="H426" s="1477">
        <v>0</v>
      </c>
      <c r="I426" s="1613">
        <v>0</v>
      </c>
      <c r="J426" s="1613">
        <v>0</v>
      </c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692</v>
      </c>
      <c r="D427" s="1783"/>
      <c r="E427" s="1380">
        <f>F427+G427+H427</f>
        <v>0</v>
      </c>
      <c r="F427" s="1613">
        <v>0</v>
      </c>
      <c r="G427" s="1613">
        <v>0</v>
      </c>
      <c r="H427" s="1477">
        <v>0</v>
      </c>
      <c r="I427" s="1613">
        <v>0</v>
      </c>
      <c r="J427" s="1613">
        <v>0</v>
      </c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938</v>
      </c>
      <c r="D428" s="178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613">
        <v>0</v>
      </c>
      <c r="G430" s="1613">
        <v>0</v>
      </c>
      <c r="H430" s="175">
        <v>0</v>
      </c>
      <c r="I430" s="1613">
        <v>0</v>
      </c>
      <c r="J430" s="1613">
        <v>0</v>
      </c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ЧУЖДИ СРЕДСТВА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 t="str">
        <f>$B$9</f>
        <v>Община Дряново</v>
      </c>
      <c r="C437" s="1806"/>
      <c r="D437" s="1807"/>
      <c r="E437" s="115">
        <f>$E$9</f>
        <v>43101</v>
      </c>
      <c r="F437" s="408">
        <f>$F$9</f>
        <v>43159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Дряново</v>
      </c>
      <c r="C440" s="1809"/>
      <c r="D440" s="1810"/>
      <c r="E440" s="411" t="s">
        <v>900</v>
      </c>
      <c r="F440" s="233" t="str">
        <f>$F$12</f>
        <v>5702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2043</v>
      </c>
      <c r="F444" s="1850"/>
      <c r="G444" s="1850"/>
      <c r="H444" s="1851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ЧУЖДИ СРЕДСТВА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 t="str">
        <f>$B$9</f>
        <v>Община Дряново</v>
      </c>
      <c r="C453" s="1806"/>
      <c r="D453" s="1807"/>
      <c r="E453" s="115">
        <f>$E$9</f>
        <v>43101</v>
      </c>
      <c r="F453" s="408">
        <f>$F$9</f>
        <v>43159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Дряново</v>
      </c>
      <c r="C456" s="1809"/>
      <c r="D456" s="1810"/>
      <c r="E456" s="411" t="s">
        <v>900</v>
      </c>
      <c r="F456" s="233" t="str">
        <f>$F$12</f>
        <v>5702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2" t="s">
        <v>2045</v>
      </c>
      <c r="F460" s="1853"/>
      <c r="G460" s="1853"/>
      <c r="H460" s="1854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777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780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2014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783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790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942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947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948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949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950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58"/>
      <c r="G530" s="159"/>
      <c r="H530" s="587">
        <v>0</v>
      </c>
      <c r="I530" s="158"/>
      <c r="J530" s="159"/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73"/>
      <c r="G532" s="174"/>
      <c r="H532" s="599">
        <v>0</v>
      </c>
      <c r="I532" s="173"/>
      <c r="J532" s="174"/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316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952</v>
      </c>
      <c r="D537" s="179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953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954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955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1039</v>
      </c>
      <c r="K546" s="583">
        <f t="shared" si="132"/>
        <v>0</v>
      </c>
      <c r="L546" s="580">
        <f t="shared" si="132"/>
        <v>1039</v>
      </c>
      <c r="M546" s="7">
        <f t="shared" si="127"/>
        <v>1</v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>
        <v>1039</v>
      </c>
      <c r="K548" s="599">
        <v>0</v>
      </c>
      <c r="L548" s="1387">
        <f t="shared" si="121"/>
        <v>1039</v>
      </c>
      <c r="M548" s="7">
        <f t="shared" si="127"/>
        <v>1</v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964</v>
      </c>
      <c r="D568" s="1802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-1039</v>
      </c>
      <c r="K568" s="583">
        <f t="shared" si="133"/>
        <v>0</v>
      </c>
      <c r="L568" s="580">
        <f t="shared" si="133"/>
        <v>-1039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>
        <v>457180</v>
      </c>
      <c r="K569" s="586">
        <v>0</v>
      </c>
      <c r="L569" s="1381">
        <f t="shared" si="121"/>
        <v>457180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-458219</v>
      </c>
      <c r="K575" s="1655">
        <v>0</v>
      </c>
      <c r="L575" s="1395">
        <f t="shared" si="134"/>
        <v>-458219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969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842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4" t="s">
        <v>2076</v>
      </c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887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787" t="s">
        <v>2077</v>
      </c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890</v>
      </c>
      <c r="C606" s="1771"/>
      <c r="D606" s="674" t="s">
        <v>891</v>
      </c>
      <c r="E606" s="675"/>
      <c r="F606" s="676"/>
      <c r="G606" s="1772" t="s">
        <v>887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>
        <v>43168</v>
      </c>
      <c r="C607" s="1774"/>
      <c r="D607" s="677" t="s">
        <v>892</v>
      </c>
      <c r="E607" s="678">
        <v>676</v>
      </c>
      <c r="F607" s="679">
        <v>72962</v>
      </c>
      <c r="G607" s="680" t="s">
        <v>893</v>
      </c>
      <c r="H607" s="1775"/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5"/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F429:G430 F559:G563 I544:J545 F537:K537 I547:J548 F424:K427 F474:G476 I474:J476 I528:J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49" t="s">
        <v>2049</v>
      </c>
      <c r="M23" s="1850"/>
      <c r="N23" s="1850"/>
      <c r="O23" s="1851"/>
      <c r="P23" s="1858" t="s">
        <v>2050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753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756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195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200</v>
      </c>
      <c r="K47" s="183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201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275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731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220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222</v>
      </c>
      <c r="K79" s="1829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223</v>
      </c>
      <c r="K80" s="1831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224</v>
      </c>
      <c r="K81" s="1831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1678</v>
      </c>
      <c r="K82" s="1831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225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237</v>
      </c>
      <c r="K99" s="1829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238</v>
      </c>
      <c r="K100" s="1829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239</v>
      </c>
      <c r="K101" s="1829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240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1679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1676</v>
      </c>
      <c r="K113" s="1829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1677</v>
      </c>
      <c r="K114" s="1829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250</v>
      </c>
      <c r="K115" s="1831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276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251</v>
      </c>
      <c r="K119" s="1827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252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632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694</v>
      </c>
      <c r="K131" s="1827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695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925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703</v>
      </c>
      <c r="K141" s="1824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703</v>
      </c>
      <c r="K142" s="1824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2018-03-07T13:05:11Z</cp:lastPrinted>
  <dcterms:created xsi:type="dcterms:W3CDTF">1997-12-10T11:54:07Z</dcterms:created>
  <dcterms:modified xsi:type="dcterms:W3CDTF">2018-03-09T12:31:07Z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